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0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solares\Desktop\Reportes\Estandar\"/>
    </mc:Choice>
  </mc:AlternateContent>
  <bookViews>
    <workbookView xWindow="105" yWindow="1680" windowWidth="1980" windowHeight="1170" tabRatio="744" firstSheet="9" activeTab="12"/>
  </bookViews>
  <sheets>
    <sheet name="N_Campos Generales" sheetId="1" r:id="rId1"/>
    <sheet name="N_Campos Especificos" sheetId="2" r:id="rId2"/>
    <sheet name="a)Estándar (E)" sheetId="3" r:id="rId3"/>
    <sheet name="b)Estándar Cod Auxiliar (E)" sheetId="13" r:id="rId4"/>
    <sheet name="c)Estándar Técnico (T)" sheetId="12" r:id="rId5"/>
    <sheet name="d)Estándar2 (E)" sheetId="4" r:id="rId6"/>
    <sheet name="e)Estándar2 (E) Cod Auxiliar" sheetId="14" r:id="rId7"/>
    <sheet name="f)Estándar3 (E)" sheetId="5" r:id="rId8"/>
    <sheet name="g)Estándar4 (E)" sheetId="6" r:id="rId9"/>
    <sheet name="h)Estándar (E) con % Rel." sheetId="8" r:id="rId10"/>
    <sheet name="i)Estándar2 (E) con % Rel." sheetId="9" r:id="rId11"/>
    <sheet name="j)Estándar3 (E) con % Rel." sheetId="10" r:id="rId12"/>
    <sheet name="k)Estándar4 (E) con % Rel." sheetId="11" r:id="rId1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A29" i="14" l="1"/>
  <c r="G15" i="14"/>
  <c r="B15" i="14"/>
  <c r="G14" i="14"/>
  <c r="B14" i="14"/>
  <c r="G13" i="14"/>
  <c r="B8" i="14"/>
  <c r="D7" i="14"/>
  <c r="B7" i="14"/>
  <c r="B4" i="14"/>
  <c r="A2" i="14"/>
  <c r="E15" i="12"/>
  <c r="E14" i="12"/>
  <c r="E13" i="12"/>
  <c r="E15" i="3"/>
  <c r="E14" i="3"/>
  <c r="E13" i="3"/>
  <c r="E15" i="13"/>
  <c r="E14" i="13"/>
  <c r="E13" i="13"/>
  <c r="A29" i="13"/>
  <c r="B15" i="13"/>
  <c r="B14" i="13"/>
  <c r="B8" i="13"/>
  <c r="D7" i="13"/>
  <c r="B7" i="13"/>
  <c r="B4" i="13"/>
  <c r="A2" i="13"/>
  <c r="A26" i="12"/>
  <c r="B15" i="12"/>
  <c r="B14" i="12"/>
  <c r="B8" i="12"/>
  <c r="D7" i="12"/>
  <c r="B7" i="12"/>
  <c r="B4" i="12"/>
  <c r="A2" i="12"/>
  <c r="A29" i="11"/>
  <c r="A28" i="10"/>
  <c r="A29" i="9"/>
  <c r="I13" i="11"/>
  <c r="B13" i="11"/>
  <c r="I12" i="11"/>
  <c r="B12" i="11"/>
  <c r="I11" i="11"/>
  <c r="B8" i="11"/>
  <c r="G7" i="11"/>
  <c r="B7" i="11"/>
  <c r="B4" i="11"/>
  <c r="A2" i="11"/>
  <c r="G13" i="10"/>
  <c r="B13" i="10"/>
  <c r="G12" i="10"/>
  <c r="B12" i="10"/>
  <c r="G11" i="10"/>
  <c r="B8" i="10"/>
  <c r="E7" i="10"/>
  <c r="B7" i="10"/>
  <c r="B4" i="10"/>
  <c r="A2" i="10"/>
  <c r="G13" i="9"/>
  <c r="B13" i="9"/>
  <c r="G12" i="9"/>
  <c r="B12" i="9"/>
  <c r="G11" i="9"/>
  <c r="B8" i="9"/>
  <c r="D7" i="9"/>
  <c r="B7" i="9"/>
  <c r="B4" i="9"/>
  <c r="A2" i="9"/>
  <c r="A29" i="8"/>
  <c r="F13" i="8"/>
  <c r="B13" i="8"/>
  <c r="F12" i="8"/>
  <c r="B12" i="8"/>
  <c r="F11" i="8"/>
  <c r="B8" i="8"/>
  <c r="D7" i="8"/>
  <c r="B7" i="8"/>
  <c r="B4" i="8"/>
  <c r="A2" i="8"/>
  <c r="I14" i="6"/>
  <c r="I13" i="6"/>
  <c r="I12" i="6"/>
  <c r="B14" i="6"/>
  <c r="B13" i="6"/>
  <c r="B8" i="6"/>
  <c r="G7" i="6"/>
  <c r="B7" i="6"/>
  <c r="B4" i="6"/>
  <c r="A2" i="6"/>
  <c r="A28" i="6"/>
  <c r="G14" i="5"/>
  <c r="B14" i="5"/>
  <c r="G13" i="5"/>
  <c r="B13" i="5"/>
  <c r="G12" i="5"/>
  <c r="B8" i="5"/>
  <c r="E7" i="5"/>
  <c r="B7" i="5"/>
  <c r="B4" i="5"/>
  <c r="A2" i="5"/>
  <c r="A27" i="5"/>
  <c r="A29" i="3"/>
  <c r="A29" i="4"/>
  <c r="G15" i="4"/>
  <c r="B15" i="4"/>
  <c r="G14" i="4"/>
  <c r="B14" i="4"/>
  <c r="G13" i="4"/>
  <c r="B8" i="4"/>
  <c r="D7" i="4"/>
  <c r="B7" i="4"/>
  <c r="B4" i="4"/>
  <c r="A2" i="4"/>
  <c r="B15" i="3"/>
  <c r="B14" i="3"/>
  <c r="B8" i="3"/>
  <c r="D7" i="3"/>
  <c r="B7" i="3"/>
  <c r="B4" i="3"/>
  <c r="A2" i="3"/>
</calcChain>
</file>

<file path=xl/sharedStrings.xml><?xml version="1.0" encoding="utf-8"?>
<sst xmlns="http://schemas.openxmlformats.org/spreadsheetml/2006/main" count="602" uniqueCount="248">
  <si>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</si>
  <si>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</si>
  <si>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</si>
  <si>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</si>
  <si>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</si>
  <si>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</si>
  <si>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</si>
  <si>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</si>
  <si>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</si>
  <si>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</si>
  <si>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</si>
  <si>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</si>
  <si>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</si>
  <si>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</si>
  <si>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</si>
  <si>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</si>
  <si>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</si>
  <si>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</si>
  <si>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</si>
  <si>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</si>
  <si>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</si>
  <si>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</si>
  <si>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</si>
  <si>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</si>
  <si>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</si>
  <si>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</si>
  <si>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</si>
  <si>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</si>
  <si>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</si>
  <si>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PROGRAMAS DE OBRA POR CONCEPTO</t>
  </si>
  <si>
    <t>{titulomeses}</t>
  </si>
  <si>
    <t>Código auxiliar (codigo de la dependencia, especificacion, etc).</t>
  </si>
  <si>
    <t>{unidad}</t>
  </si>
  <si>
    <t>{inicio}</t>
  </si>
  <si>
    <t>{fin}</t>
  </si>
  <si>
    <t>{volumen}</t>
  </si>
  <si>
    <t>{precio}</t>
  </si>
  <si>
    <t>{importe}</t>
  </si>
  <si>
    <t>Renglón del presupuesto</t>
  </si>
  <si>
    <t>{titulos}</t>
  </si>
  <si>
    <t>Fecha:</t>
  </si>
  <si>
    <t>PROGRAMA DE EROGACIONES DE LA EJECUCION GENERAL DE LOS TRABAJOS (POR CONCEPTO)</t>
  </si>
  <si>
    <t>Código</t>
  </si>
  <si>
    <t>Descripción</t>
  </si>
  <si>
    <t>Unidad</t>
  </si>
  <si>
    <t>{detalle}</t>
  </si>
  <si>
    <t>{fin del reporte}</t>
  </si>
  <si>
    <t>Inicio</t>
  </si>
  <si>
    <t>Fin</t>
  </si>
  <si>
    <t>Rendim.</t>
  </si>
  <si>
    <t>Días</t>
  </si>
  <si>
    <t>Precio</t>
  </si>
  <si>
    <t>Volumen</t>
  </si>
  <si>
    <t>Importe</t>
  </si>
  <si>
    <t>NOMBRE DE CELDA</t>
  </si>
  <si>
    <t>VALOR</t>
  </si>
  <si>
    <t>razonsocial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</si>
  <si>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</si>
  <si>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</si>
  <si>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</si>
  <si>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</si>
  <si>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</si>
  <si>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</si>
  <si>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</si>
  <si>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</si>
  <si>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</si>
  <si>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</si>
  <si>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</si>
  <si>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</si>
  <si>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</si>
  <si>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</si>
  <si>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</si>
  <si>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</si>
  <si>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</si>
  <si>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</si>
  <si>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</si>
  <si>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JORGE L. DÁVALOS MICELI</t>
  </si>
  <si>
    <t>cargo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</si>
  <si>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</si>
  <si>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</si>
  <si>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</si>
  <si>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</si>
  <si>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</si>
  <si>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</si>
  <si>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</si>
  <si>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</si>
  <si>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</si>
  <si>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</si>
  <si>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</si>
  <si>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</si>
  <si>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</si>
  <si>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</si>
  <si>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</si>
  <si>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</si>
  <si>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</si>
  <si>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</si>
  <si>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</si>
  <si>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</si>
  <si>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</si>
  <si>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</si>
  <si>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</si>
  <si>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</si>
  <si>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</si>
  <si>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</si>
  <si>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</si>
  <si>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</si>
  <si>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</si>
  <si>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</si>
  <si>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</si>
  <si>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</si>
  <si>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</si>
  <si>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</si>
  <si>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</si>
  <si>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</si>
  <si>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</si>
  <si>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</si>
  <si>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</si>
  <si>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{codigo}</t>
  </si>
  <si>
    <t>Código del concepto de presupuesto.</t>
  </si>
  <si>
    <t>{codigoauxiliar}</t>
  </si>
  <si>
    <t>Unidad del concepto de presupuesto.</t>
  </si>
  <si>
    <t>{descripcion}</t>
  </si>
  <si>
    <t>Cantidad del concepto de presupuesto.</t>
  </si>
  <si>
    <t>{porcentaje}</t>
  </si>
  <si>
    <t>% que representa el concepto sobre el total del presupuesto.</t>
  </si>
  <si>
    <t>{costo}</t>
  </si>
  <si>
    <t>{renglon}</t>
  </si>
  <si>
    <t>Encabezado de cada periodo.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</si>
  <si>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</si>
  <si>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</si>
  <si>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</si>
  <si>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</si>
  <si>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</si>
  <si>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</si>
  <si>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</si>
  <si>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</si>
  <si>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</si>
  <si>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</si>
  <si>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</si>
  <si>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</si>
  <si>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</si>
  <si>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</si>
  <si>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</si>
  <si>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</si>
  <si>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</si>
  <si>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</si>
  <si>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</si>
  <si>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</si>
  <si>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</si>
  <si>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</si>
  <si>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</si>
  <si>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</si>
  <si>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</si>
  <si>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</si>
  <si>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</si>
  <si>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</si>
  <si>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</si>
  <si>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</si>
  <si>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</si>
  <si>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</si>
  <si>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</si>
  <si>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</si>
  <si>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</si>
  <si>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</si>
  <si>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</si>
  <si>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</si>
  <si>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</si>
  <si>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</si>
  <si>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primeramoneda</t>
  </si>
  <si>
    <t>segundamoneda</t>
  </si>
  <si>
    <t>remateprimeramoneda</t>
  </si>
  <si>
    <t>rematesegundamoneda</t>
  </si>
  <si>
    <t>DATOS PIE</t>
  </si>
  <si>
    <t>Cliente:</t>
  </si>
  <si>
    <t>Obra:</t>
  </si>
  <si>
    <t>Lugar:</t>
  </si>
  <si>
    <t>Ciudad:</t>
  </si>
  <si>
    <t>Duración:</t>
  </si>
  <si>
    <t>Inicio obra:</t>
  </si>
  <si>
    <t>Fin obra:</t>
  </si>
  <si>
    <t>Descripción larga o corta del concepto.</t>
  </si>
  <si>
    <t>Costo del insumo.</t>
  </si>
  <si>
    <t>Importe del concepto del presupuesto.</t>
  </si>
  <si>
    <t>Precio de venta del concepto del presupuesto.</t>
  </si>
  <si>
    <t>Fecha inicial del periodo de ejecución del concepto.</t>
  </si>
  <si>
    <t>Fecha final del periodo de ejecución del concepto.</t>
  </si>
  <si>
    <t>{pie de página}</t>
  </si>
  <si>
    <t>Monto esta hoja:</t>
  </si>
  <si>
    <t>Acumulado:</t>
  </si>
  <si>
    <t>{dias}</t>
  </si>
  <si>
    <t>Duración en días del concepto o actividad.</t>
  </si>
  <si>
    <t>{rendimiento}</t>
  </si>
  <si>
    <t>Rendimiento de la actividad (duración/volumen)</t>
  </si>
  <si>
    <t>Nombre del responsable asignado en la ruta crítica.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</si>
  <si>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</si>
  <si>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</si>
  <si>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</si>
  <si>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</si>
  <si>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</si>
  <si>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</si>
  <si>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</si>
  <si>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</si>
  <si>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</si>
  <si>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</si>
  <si>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</si>
  <si>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</si>
  <si>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</si>
  <si>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</si>
  <si>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</si>
  <si>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</si>
  <si>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</si>
  <si>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</si>
  <si>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</si>
  <si>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</si>
  <si>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</si>
  <si>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 xml:space="preserve"> %Acumulado:</t>
  </si>
  <si>
    <t>% esta hoja:</t>
  </si>
  <si>
    <t>Estos datos corresponden al formato estándar de la hoja Programa de obra por Concepto.xlsx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</si>
  <si>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</si>
  <si>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</si>
  <si>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</si>
  <si>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</si>
  <si>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</si>
  <si>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</si>
  <si>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</si>
  <si>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</si>
  <si>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</si>
  <si>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</si>
  <si>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</si>
  <si>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</si>
  <si>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</si>
  <si>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</si>
  <si>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</si>
  <si>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</si>
  <si>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</si>
  <si>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</si>
  <si>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</si>
  <si>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</si>
  <si>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</si>
  <si>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</si>
  <si>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</si>
  <si>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</si>
  <si>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DOCUMENTO</t>
  </si>
  <si>
    <t>ART. 45 A.X RLOPySRM</t>
  </si>
  <si>
    <t>Concurso No:</t>
  </si>
  <si>
    <t>Concurso No :</t>
  </si>
  <si>
    <t>Neodata, S.A. de C.V.</t>
  </si>
  <si>
    <t>110812-11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</si>
</sst>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(&quot;$&quot;* #,##0.00_);_(&quot;$&quot;* \(#,##0.00\);_(&quot;$&quot;* &quot;-&quot;??_);_(@_)"/>
    <numFmt numFmtId="165" formatCode="&quot;$&quot;#,##0.00_);\(&quot;$&quot;#,##0.00\)"/>
    <numFmt numFmtId="166" formatCode="0.0000"/>
    <numFmt numFmtId="167" formatCode="&quot;$&quot;#,##0.00"/>
    <numFmt numFmtId="168" formatCode="dd/mm/yyyy;@"/>
    <numFmt numFmtId="169" formatCode="#,##0.000000"/>
    <numFmt numFmtId="170" formatCode="0.000000"/>
    <numFmt numFmtId="171" formatCode="0.000000%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</borders>
  <cellStyleXfs count="5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12" fillId="0" borderId="0"/>
  </cellStyleXfs>
  <cellXfs count="15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3" fillId="0" borderId="0" xfId="0" applyFont="1"/>
    <xf numFmtId="0" fontId="4" fillId="0" borderId="3" xfId="0" applyFont="1" applyBorder="1" applyAlignment="1">
      <alignment horizontal="centerContinuous"/>
    </xf>
    <xf numFmtId="0" fontId="3" fillId="0" borderId="0" xfId="0" applyFont="1" applyBorder="1"/>
    <xf numFmtId="0" fontId="0" fillId="0" borderId="6" xfId="0" applyBorder="1"/>
    <xf numFmtId="0" fontId="0" fillId="0" borderId="0" xfId="0" applyBorder="1"/>
    <xf numFmtId="0" fontId="5" fillId="0" borderId="0" xfId="0" applyFont="1" applyBorder="1"/>
    <xf numFmtId="15" fontId="3" fillId="0" borderId="0" xfId="0" applyNumberFormat="1" applyFont="1" applyBorder="1" applyAlignment="1">
      <alignment horizontal="left" vertical="center"/>
    </xf>
    <xf numFmtId="0" fontId="3" fillId="0" borderId="7" xfId="0" applyFont="1" applyBorder="1"/>
    <xf numFmtId="0" fontId="5" fillId="0" borderId="0" xfId="0" applyFont="1" applyAlignment="1">
      <alignment horizontal="centerContinuous"/>
    </xf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164" fontId="6" fillId="0" borderId="0" xfId="2" applyNumberFormat="1" applyFont="1"/>
    <xf numFmtId="0" fontId="3" fillId="0" borderId="0" xfId="0" applyFont="1" applyAlignment="1">
      <alignment vertical="top"/>
    </xf>
    <xf numFmtId="0" fontId="3" fillId="0" borderId="0" xfId="0" applyFont="1" applyBorder="1" applyAlignment="1">
      <alignment horizontal="justify" vertical="top"/>
    </xf>
    <xf numFmtId="4" fontId="3" fillId="0" borderId="0" xfId="0" applyNumberFormat="1" applyFont="1" applyAlignment="1">
      <alignment horizontal="right" vertical="top"/>
    </xf>
    <xf numFmtId="165" fontId="3" fillId="0" borderId="0" xfId="0" applyNumberFormat="1" applyFont="1" applyBorder="1" applyAlignment="1">
      <alignment horizontal="right" vertical="top"/>
    </xf>
    <xf numFmtId="0" fontId="0" fillId="0" borderId="3" xfId="0" applyBorder="1" applyAlignment="1">
      <alignment horizontal="centerContinuous"/>
    </xf>
    <xf numFmtId="0" fontId="0" fillId="0" borderId="4" xfId="0" applyBorder="1"/>
    <xf numFmtId="0" fontId="0" fillId="0" borderId="0" xfId="0" applyAlignment="1">
      <alignment horizontal="centerContinuous"/>
    </xf>
    <xf numFmtId="15" fontId="3" fillId="0" borderId="0" xfId="0" applyNumberFormat="1" applyFont="1" applyAlignment="1">
      <alignment vertical="top"/>
    </xf>
    <xf numFmtId="3" fontId="3" fillId="0" borderId="0" xfId="0" applyNumberFormat="1" applyFont="1" applyAlignment="1">
      <alignment horizontal="right" vertical="top"/>
    </xf>
    <xf numFmtId="164" fontId="3" fillId="0" borderId="0" xfId="2" applyNumberFormat="1" applyFont="1" applyAlignment="1">
      <alignment horizontal="right" vertical="top"/>
    </xf>
    <xf numFmtId="166" fontId="3" fillId="0" borderId="0" xfId="0" applyNumberFormat="1" applyFont="1" applyAlignment="1">
      <alignment horizontal="right" vertical="top"/>
    </xf>
    <xf numFmtId="0" fontId="7" fillId="3" borderId="10" xfId="0" applyFont="1" applyFill="1" applyBorder="1" applyAlignment="1">
      <alignment horizontal="center" vertical="top"/>
    </xf>
    <xf numFmtId="0" fontId="7" fillId="3" borderId="11" xfId="0" applyFont="1" applyFill="1" applyBorder="1" applyAlignment="1">
      <alignment horizontal="center" vertical="top"/>
    </xf>
    <xf numFmtId="0" fontId="7" fillId="5" borderId="12" xfId="0" applyFont="1" applyFill="1" applyBorder="1" applyAlignment="1">
      <alignment vertical="top"/>
    </xf>
    <xf numFmtId="0" fontId="0" fillId="5" borderId="13" xfId="0" applyFill="1" applyBorder="1" applyAlignment="1">
      <alignment vertical="top"/>
    </xf>
    <xf numFmtId="0" fontId="8" fillId="2" borderId="14" xfId="0" applyFont="1" applyFill="1" applyBorder="1" applyAlignment="1">
      <alignment vertical="top"/>
    </xf>
    <xf numFmtId="0" fontId="0" fillId="2" borderId="14" xfId="0" applyFill="1" applyBorder="1" applyAlignment="1">
      <alignment vertical="top"/>
    </xf>
    <xf numFmtId="0" fontId="8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5" borderId="15" xfId="0" applyFill="1" applyBorder="1" applyAlignment="1">
      <alignment vertical="top"/>
    </xf>
    <xf numFmtId="0" fontId="7" fillId="2" borderId="1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vertical="top"/>
    </xf>
    <xf numFmtId="0" fontId="7" fillId="5" borderId="17" xfId="0" applyFont="1" applyFill="1" applyBorder="1" applyAlignment="1">
      <alignment vertical="top"/>
    </xf>
    <xf numFmtId="0" fontId="0" fillId="5" borderId="18" xfId="0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7" fillId="3" borderId="11" xfId="0" applyFont="1" applyFill="1" applyBorder="1" applyAlignment="1">
      <alignment horizontal="left" vertical="top" wrapText="1"/>
    </xf>
    <xf numFmtId="0" fontId="7" fillId="5" borderId="15" xfId="0" applyFont="1" applyFill="1" applyBorder="1" applyAlignment="1">
      <alignment horizontal="left" vertical="top" wrapText="1"/>
    </xf>
    <xf numFmtId="0" fontId="10" fillId="2" borderId="1" xfId="1" applyFill="1" applyBorder="1" applyAlignment="1" applyProtection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0" fontId="9" fillId="4" borderId="12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1" fillId="3" borderId="12" xfId="0" applyFont="1" applyFill="1" applyBorder="1" applyAlignment="1">
      <alignment horizontal="center" vertical="top"/>
    </xf>
    <xf numFmtId="0" fontId="1" fillId="3" borderId="15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5" borderId="15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49" fontId="7" fillId="2" borderId="1" xfId="0" applyNumberFormat="1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 wrapText="1"/>
    </xf>
    <xf numFmtId="0" fontId="7" fillId="2" borderId="15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/>
    </xf>
    <xf numFmtId="167" fontId="7" fillId="2" borderId="1" xfId="0" applyNumberFormat="1" applyFont="1" applyFill="1" applyBorder="1" applyAlignment="1">
      <alignment vertical="top" wrapText="1"/>
    </xf>
    <xf numFmtId="10" fontId="7" fillId="2" borderId="1" xfId="0" applyNumberFormat="1" applyFont="1" applyFill="1" applyBorder="1" applyAlignment="1">
      <alignment vertical="top" wrapText="1"/>
    </xf>
    <xf numFmtId="0" fontId="7" fillId="5" borderId="18" xfId="0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/>
    </xf>
    <xf numFmtId="0" fontId="2" fillId="2" borderId="14" xfId="0" applyFont="1" applyFill="1" applyBorder="1"/>
    <xf numFmtId="0" fontId="2" fillId="2" borderId="1" xfId="0" applyFont="1" applyFill="1" applyBorder="1"/>
    <xf numFmtId="49" fontId="3" fillId="0" borderId="0" xfId="0" applyNumberFormat="1" applyFont="1" applyBorder="1"/>
    <xf numFmtId="0" fontId="3" fillId="0" borderId="0" xfId="0" applyNumberFormat="1" applyFont="1" applyBorder="1" applyAlignment="1">
      <alignment horizontal="right"/>
    </xf>
    <xf numFmtId="0" fontId="3" fillId="0" borderId="7" xfId="0" applyNumberFormat="1" applyFont="1" applyBorder="1" applyAlignment="1">
      <alignment horizontal="right"/>
    </xf>
    <xf numFmtId="0" fontId="5" fillId="0" borderId="0" xfId="0" applyNumberFormat="1" applyFont="1" applyBorder="1"/>
    <xf numFmtId="0" fontId="5" fillId="0" borderId="7" xfId="0" applyNumberFormat="1" applyFont="1" applyBorder="1" applyAlignment="1"/>
    <xf numFmtId="49" fontId="3" fillId="0" borderId="0" xfId="0" applyNumberFormat="1" applyFont="1" applyAlignment="1">
      <alignment vertical="top"/>
    </xf>
    <xf numFmtId="0" fontId="2" fillId="2" borderId="1" xfId="0" applyFont="1" applyFill="1" applyBorder="1" applyAlignment="1">
      <alignment vertical="top" wrapText="1"/>
    </xf>
    <xf numFmtId="0" fontId="3" fillId="0" borderId="21" xfId="0" applyFont="1" applyBorder="1"/>
    <xf numFmtId="0" fontId="3" fillId="0" borderId="22" xfId="0" applyFont="1" applyBorder="1"/>
    <xf numFmtId="0" fontId="5" fillId="0" borderId="22" xfId="0" applyFont="1" applyBorder="1" applyAlignment="1">
      <alignment horizontal="right"/>
    </xf>
    <xf numFmtId="167" fontId="5" fillId="0" borderId="23" xfId="0" applyNumberFormat="1" applyFont="1" applyBorder="1" applyAlignment="1">
      <alignment horizontal="right" vertical="top"/>
    </xf>
    <xf numFmtId="0" fontId="3" fillId="0" borderId="24" xfId="0" applyFont="1" applyBorder="1"/>
    <xf numFmtId="0" fontId="5" fillId="0" borderId="0" xfId="0" applyFont="1" applyBorder="1" applyAlignment="1">
      <alignment horizontal="right"/>
    </xf>
    <xf numFmtId="167" fontId="5" fillId="0" borderId="25" xfId="0" applyNumberFormat="1" applyFont="1" applyBorder="1" applyAlignment="1">
      <alignment horizontal="right" vertical="top"/>
    </xf>
    <xf numFmtId="0" fontId="3" fillId="0" borderId="26" xfId="0" applyFont="1" applyBorder="1"/>
    <xf numFmtId="0" fontId="5" fillId="0" borderId="26" xfId="0" applyFont="1" applyBorder="1" applyAlignment="1">
      <alignment horizontal="right"/>
    </xf>
    <xf numFmtId="167" fontId="5" fillId="0" borderId="27" xfId="0" applyNumberFormat="1" applyFont="1" applyBorder="1" applyAlignment="1">
      <alignment horizontal="right" vertical="top"/>
    </xf>
    <xf numFmtId="0" fontId="5" fillId="0" borderId="28" xfId="0" applyFont="1" applyBorder="1"/>
    <xf numFmtId="0" fontId="0" fillId="6" borderId="0" xfId="0" applyFill="1"/>
    <xf numFmtId="167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left" vertical="top" wrapText="1"/>
    </xf>
    <xf numFmtId="0" fontId="7" fillId="2" borderId="15" xfId="0" applyNumberFormat="1" applyFont="1" applyFill="1" applyBorder="1" applyAlignment="1">
      <alignment vertical="top" wrapText="1"/>
    </xf>
    <xf numFmtId="10" fontId="5" fillId="0" borderId="25" xfId="0" applyNumberFormat="1" applyFont="1" applyBorder="1" applyAlignment="1">
      <alignment horizontal="right" vertical="top"/>
    </xf>
    <xf numFmtId="167" fontId="5" fillId="0" borderId="23" xfId="0" applyNumberFormat="1" applyFont="1" applyBorder="1" applyAlignment="1">
      <alignment horizontal="center" vertical="top"/>
    </xf>
    <xf numFmtId="167" fontId="3" fillId="0" borderId="0" xfId="2" applyNumberFormat="1" applyFont="1" applyAlignment="1">
      <alignment horizontal="right" vertical="top"/>
    </xf>
    <xf numFmtId="0" fontId="3" fillId="0" borderId="0" xfId="0" applyFont="1" applyAlignment="1">
      <alignment horizontal="center" vertical="center"/>
    </xf>
    <xf numFmtId="168" fontId="5" fillId="0" borderId="9" xfId="0" applyNumberFormat="1" applyFont="1" applyFill="1" applyBorder="1" applyAlignment="1">
      <alignment horizontal="center"/>
    </xf>
    <xf numFmtId="169" fontId="3" fillId="0" borderId="0" xfId="0" applyNumberFormat="1" applyFont="1" applyAlignment="1">
      <alignment horizontal="right" vertical="top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2" fillId="2" borderId="12" xfId="4" applyFont="1" applyFill="1" applyBorder="1" applyAlignment="1">
      <alignment vertical="top"/>
    </xf>
    <xf numFmtId="0" fontId="12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12" fillId="2" borderId="12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0" fontId="10" fillId="2" borderId="1" xfId="1" applyFill="1" applyBorder="1" applyAlignment="1" applyProtection="1">
      <alignment vertical="top" wrapText="1"/>
    </xf>
    <xf numFmtId="170" fontId="3" fillId="0" borderId="0" xfId="0" applyNumberFormat="1" applyFont="1" applyAlignment="1">
      <alignment horizontal="right" vertical="top"/>
    </xf>
    <xf numFmtId="168" fontId="3" fillId="0" borderId="0" xfId="0" applyNumberFormat="1" applyFont="1" applyBorder="1"/>
    <xf numFmtId="168" fontId="3" fillId="0" borderId="0" xfId="0" applyNumberFormat="1" applyFont="1" applyAlignment="1">
      <alignment vertical="top"/>
    </xf>
    <xf numFmtId="168" fontId="7" fillId="2" borderId="1" xfId="0" applyNumberFormat="1" applyFont="1" applyFill="1" applyBorder="1" applyAlignment="1">
      <alignment vertical="top" wrapText="1"/>
    </xf>
    <xf numFmtId="168" fontId="7" fillId="2" borderId="16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horizontal="justify" vertical="top" wrapText="1"/>
    </xf>
    <xf numFmtId="168" fontId="3" fillId="0" borderId="0" xfId="0" applyNumberFormat="1" applyFont="1" applyBorder="1" applyAlignment="1">
      <alignment horizontal="left"/>
    </xf>
    <xf numFmtId="168" fontId="3" fillId="0" borderId="7" xfId="0" applyNumberFormat="1" applyFont="1" applyBorder="1" applyAlignment="1">
      <alignment horizontal="left"/>
    </xf>
    <xf numFmtId="0" fontId="0" fillId="0" borderId="19" xfId="0" applyBorder="1"/>
    <xf numFmtId="0" fontId="0" fillId="0" borderId="3" xfId="0" applyBorder="1"/>
    <xf numFmtId="0" fontId="3" fillId="0" borderId="0" xfId="0" applyFont="1" applyAlignment="1">
      <alignment horizontal="right"/>
    </xf>
    <xf numFmtId="0" fontId="13" fillId="0" borderId="0" xfId="0" applyFont="1" applyBorder="1" applyAlignment="1">
      <alignment horizontal="justify" vertical="top" wrapText="1"/>
    </xf>
    <xf numFmtId="0" fontId="13" fillId="0" borderId="0" xfId="0" applyFont="1"/>
    <xf numFmtId="0" fontId="5" fillId="0" borderId="24" xfId="0" applyFont="1" applyBorder="1"/>
    <xf numFmtId="0" fontId="3" fillId="0" borderId="0" xfId="0" applyFont="1" applyBorder="1" applyAlignment="1">
      <alignment horizontal="justify" vertical="top" wrapText="1"/>
    </xf>
    <xf numFmtId="49" fontId="13" fillId="0" borderId="0" xfId="0" applyNumberFormat="1" applyFont="1" applyAlignment="1">
      <alignment horizontal="left" vertical="top" wrapText="1"/>
    </xf>
    <xf numFmtId="0" fontId="5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15" fontId="3" fillId="0" borderId="0" xfId="0" applyNumberFormat="1" applyFont="1" applyBorder="1" applyAlignment="1">
      <alignment horizontal="left" vertical="top"/>
    </xf>
    <xf numFmtId="0" fontId="5" fillId="0" borderId="0" xfId="0" applyNumberFormat="1" applyFont="1" applyBorder="1" applyAlignment="1">
      <alignment vertical="top"/>
    </xf>
    <xf numFmtId="168" fontId="3" fillId="0" borderId="0" xfId="0" applyNumberFormat="1" applyFont="1" applyBorder="1" applyAlignment="1">
      <alignment horizontal="left" vertical="top"/>
    </xf>
    <xf numFmtId="0" fontId="3" fillId="0" borderId="7" xfId="0" applyFont="1" applyBorder="1" applyAlignment="1">
      <alignment vertical="top"/>
    </xf>
    <xf numFmtId="0" fontId="5" fillId="0" borderId="7" xfId="0" applyNumberFormat="1" applyFont="1" applyBorder="1" applyAlignment="1">
      <alignment vertical="top"/>
    </xf>
    <xf numFmtId="168" fontId="3" fillId="0" borderId="7" xfId="0" applyNumberFormat="1" applyFont="1" applyBorder="1" applyAlignment="1">
      <alignment horizontal="left" vertical="top"/>
    </xf>
    <xf numFmtId="0" fontId="3" fillId="0" borderId="0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5" fillId="0" borderId="6" xfId="0" applyFont="1" applyBorder="1" applyAlignment="1">
      <alignment horizontal="center"/>
    </xf>
    <xf numFmtId="0" fontId="3" fillId="0" borderId="0" xfId="0" applyFont="1" applyAlignment="1">
      <alignment horizontal="center" vertical="top"/>
    </xf>
    <xf numFmtId="0" fontId="14" fillId="0" borderId="0" xfId="0" applyFont="1" applyAlignment="1">
      <alignment horizontal="left"/>
    </xf>
    <xf numFmtId="0" fontId="3" fillId="0" borderId="28" xfId="0" applyFont="1" applyBorder="1"/>
    <xf numFmtId="0" fontId="5" fillId="0" borderId="5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5" fillId="0" borderId="20" xfId="0" applyFont="1" applyBorder="1" applyAlignment="1">
      <alignment horizontal="right"/>
    </xf>
    <xf numFmtId="0" fontId="3" fillId="0" borderId="5" xfId="0" applyFont="1" applyBorder="1" applyAlignment="1">
      <alignment horizontal="right" vertical="top"/>
    </xf>
    <xf numFmtId="0" fontId="5" fillId="0" borderId="5" xfId="0" applyFont="1" applyBorder="1" applyAlignment="1">
      <alignment horizontal="right" vertical="top"/>
    </xf>
    <xf numFmtId="0" fontId="5" fillId="0" borderId="20" xfId="0" applyFont="1" applyBorder="1" applyAlignment="1">
      <alignment horizontal="right" vertical="top"/>
    </xf>
    <xf numFmtId="0" fontId="4" fillId="0" borderId="0" xfId="0" applyFont="1" applyBorder="1" applyAlignment="1">
      <alignment horizontal="centerContinuous"/>
    </xf>
    <xf numFmtId="0" fontId="0" fillId="0" borderId="0" xfId="0" applyBorder="1" applyAlignment="1">
      <alignment horizontal="centerContinuous"/>
    </xf>
    <xf numFmtId="0" fontId="3" fillId="0" borderId="0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0" fillId="0" borderId="3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0" xfId="0" applyAlignment="1">
      <alignment wrapText="1"/>
    </xf>
    <xf numFmtId="0" fontId="3" fillId="0" borderId="0" xfId="0" applyFont="1" applyBorder="1" applyAlignment="1">
      <alignment horizontal="left" vertical="top" wrapText="1"/>
    </xf>
    <xf numFmtId="171" fontId="3" fillId="0" borderId="0" xfId="3" applyNumberFormat="1" applyFont="1" applyAlignment="1">
      <alignment horizontal="right" vertical="top"/>
    </xf>
  </cellXfs>
  <cellStyles count="5">
    <cellStyle name="Hipervínculo" xfId="1" builtinId="8"/>
    <cellStyle name="Moneda" xfId="2" builtinId="4"/>
    <cellStyle name="Normal" xfId="0" builtinId="0"/>
    <cellStyle name="Normal 2" xfId="4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23</xdr:row>
      <xdr:rowOff>38100</xdr:rowOff>
    </xdr:from>
    <xdr:to>
      <xdr:col>3</xdr:col>
      <xdr:colOff>723899</xdr:colOff>
      <xdr:row>23</xdr:row>
      <xdr:rowOff>123825</xdr:rowOff>
    </xdr:to>
    <xdr:sp macro="" textlink="">
      <xdr:nvSpPr>
        <xdr:cNvPr id="4" name="barrames"/>
        <xdr:cNvSpPr/>
      </xdr:nvSpPr>
      <xdr:spPr>
        <a:xfrm>
          <a:off x="3800474" y="33718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257175</xdr:colOff>
      <xdr:row>1</xdr:row>
      <xdr:rowOff>28575</xdr:rowOff>
    </xdr:from>
    <xdr:to>
      <xdr:col>5</xdr:col>
      <xdr:colOff>411616</xdr:colOff>
      <xdr:row>5</xdr:row>
      <xdr:rowOff>9525</xdr:rowOff>
    </xdr:to>
    <xdr:pic>
      <xdr:nvPicPr>
        <xdr:cNvPr id="3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14875" y="190500"/>
          <a:ext cx="802141" cy="6858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20</xdr:row>
      <xdr:rowOff>38100</xdr:rowOff>
    </xdr:from>
    <xdr:to>
      <xdr:col>5</xdr:col>
      <xdr:colOff>866775</xdr:colOff>
      <xdr:row>20</xdr:row>
      <xdr:rowOff>123825</xdr:rowOff>
    </xdr:to>
    <xdr:sp macro="" textlink="">
      <xdr:nvSpPr>
        <xdr:cNvPr id="4" name="barrames"/>
        <xdr:cNvSpPr/>
      </xdr:nvSpPr>
      <xdr:spPr>
        <a:xfrm>
          <a:off x="6410324" y="3200400"/>
          <a:ext cx="781051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590550</xdr:colOff>
      <xdr:row>1</xdr:row>
      <xdr:rowOff>28575</xdr:rowOff>
    </xdr:from>
    <xdr:to>
      <xdr:col>7</xdr:col>
      <xdr:colOff>97291</xdr:colOff>
      <xdr:row>5</xdr:row>
      <xdr:rowOff>9525</xdr:rowOff>
    </xdr:to>
    <xdr:pic>
      <xdr:nvPicPr>
        <xdr:cNvPr id="3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238875" y="190500"/>
          <a:ext cx="802141" cy="6858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85724</xdr:colOff>
      <xdr:row>21</xdr:row>
      <xdr:rowOff>38100</xdr:rowOff>
    </xdr:from>
    <xdr:to>
      <xdr:col>8</xdr:col>
      <xdr:colOff>857250</xdr:colOff>
      <xdr:row>21</xdr:row>
      <xdr:rowOff>133350</xdr:rowOff>
    </xdr:to>
    <xdr:sp macro="" textlink="">
      <xdr:nvSpPr>
        <xdr:cNvPr id="4" name="barrames"/>
        <xdr:cNvSpPr/>
      </xdr:nvSpPr>
      <xdr:spPr>
        <a:xfrm>
          <a:off x="7439024" y="3362325"/>
          <a:ext cx="771526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695325</xdr:colOff>
      <xdr:row>1</xdr:row>
      <xdr:rowOff>28575</xdr:rowOff>
    </xdr:from>
    <xdr:to>
      <xdr:col>9</xdr:col>
      <xdr:colOff>135391</xdr:colOff>
      <xdr:row>5</xdr:row>
      <xdr:rowOff>9525</xdr:rowOff>
    </xdr:to>
    <xdr:pic>
      <xdr:nvPicPr>
        <xdr:cNvPr id="3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62725" y="190500"/>
          <a:ext cx="802141" cy="685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23</xdr:row>
      <xdr:rowOff>38100</xdr:rowOff>
    </xdr:from>
    <xdr:to>
      <xdr:col>3</xdr:col>
      <xdr:colOff>723899</xdr:colOff>
      <xdr:row>23</xdr:row>
      <xdr:rowOff>123825</xdr:rowOff>
    </xdr:to>
    <xdr:sp macro="" textlink="">
      <xdr:nvSpPr>
        <xdr:cNvPr id="2" name="barrames"/>
        <xdr:cNvSpPr/>
      </xdr:nvSpPr>
      <xdr:spPr>
        <a:xfrm>
          <a:off x="3762374" y="3533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247650</xdr:colOff>
      <xdr:row>1</xdr:row>
      <xdr:rowOff>28575</xdr:rowOff>
    </xdr:from>
    <xdr:to>
      <xdr:col>5</xdr:col>
      <xdr:colOff>402091</xdr:colOff>
      <xdr:row>5</xdr:row>
      <xdr:rowOff>9525</xdr:rowOff>
    </xdr:to>
    <xdr:pic>
      <xdr:nvPicPr>
        <xdr:cNvPr id="3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53025" y="190500"/>
          <a:ext cx="802141" cy="685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22</xdr:row>
      <xdr:rowOff>38100</xdr:rowOff>
    </xdr:from>
    <xdr:to>
      <xdr:col>3</xdr:col>
      <xdr:colOff>723899</xdr:colOff>
      <xdr:row>22</xdr:row>
      <xdr:rowOff>123825</xdr:rowOff>
    </xdr:to>
    <xdr:sp macro="" textlink="">
      <xdr:nvSpPr>
        <xdr:cNvPr id="2" name="barrames"/>
        <xdr:cNvSpPr/>
      </xdr:nvSpPr>
      <xdr:spPr>
        <a:xfrm>
          <a:off x="3762374" y="3533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257175</xdr:colOff>
      <xdr:row>1</xdr:row>
      <xdr:rowOff>28575</xdr:rowOff>
    </xdr:from>
    <xdr:to>
      <xdr:col>5</xdr:col>
      <xdr:colOff>411616</xdr:colOff>
      <xdr:row>5</xdr:row>
      <xdr:rowOff>9525</xdr:rowOff>
    </xdr:to>
    <xdr:pic>
      <xdr:nvPicPr>
        <xdr:cNvPr id="3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14875" y="190500"/>
          <a:ext cx="802141" cy="6858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23</xdr:row>
      <xdr:rowOff>38100</xdr:rowOff>
    </xdr:from>
    <xdr:to>
      <xdr:col>5</xdr:col>
      <xdr:colOff>723899</xdr:colOff>
      <xdr:row>23</xdr:row>
      <xdr:rowOff>123825</xdr:rowOff>
    </xdr:to>
    <xdr:sp macro="" textlink="">
      <xdr:nvSpPr>
        <xdr:cNvPr id="4" name="barrames"/>
        <xdr:cNvSpPr/>
      </xdr:nvSpPr>
      <xdr:spPr>
        <a:xfrm>
          <a:off x="3800474" y="3533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695325</xdr:colOff>
      <xdr:row>1</xdr:row>
      <xdr:rowOff>28575</xdr:rowOff>
    </xdr:from>
    <xdr:to>
      <xdr:col>7</xdr:col>
      <xdr:colOff>68716</xdr:colOff>
      <xdr:row>5</xdr:row>
      <xdr:rowOff>9525</xdr:rowOff>
    </xdr:to>
    <xdr:pic>
      <xdr:nvPicPr>
        <xdr:cNvPr id="3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57850" y="190500"/>
          <a:ext cx="802141" cy="6858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23</xdr:row>
      <xdr:rowOff>38100</xdr:rowOff>
    </xdr:from>
    <xdr:to>
      <xdr:col>5</xdr:col>
      <xdr:colOff>723899</xdr:colOff>
      <xdr:row>23</xdr:row>
      <xdr:rowOff>123825</xdr:rowOff>
    </xdr:to>
    <xdr:sp macro="" textlink="">
      <xdr:nvSpPr>
        <xdr:cNvPr id="2" name="barrames"/>
        <xdr:cNvSpPr/>
      </xdr:nvSpPr>
      <xdr:spPr>
        <a:xfrm>
          <a:off x="5048249" y="36861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742950</xdr:colOff>
      <xdr:row>1</xdr:row>
      <xdr:rowOff>28575</xdr:rowOff>
    </xdr:from>
    <xdr:to>
      <xdr:col>7</xdr:col>
      <xdr:colOff>116341</xdr:colOff>
      <xdr:row>5</xdr:row>
      <xdr:rowOff>9525</xdr:rowOff>
    </xdr:to>
    <xdr:pic>
      <xdr:nvPicPr>
        <xdr:cNvPr id="3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05475" y="190500"/>
          <a:ext cx="802141" cy="6858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866775</xdr:colOff>
      <xdr:row>21</xdr:row>
      <xdr:rowOff>123825</xdr:rowOff>
    </xdr:to>
    <xdr:sp macro="" textlink="">
      <xdr:nvSpPr>
        <xdr:cNvPr id="4" name="barrames"/>
        <xdr:cNvSpPr/>
      </xdr:nvSpPr>
      <xdr:spPr>
        <a:xfrm>
          <a:off x="4724399" y="3362325"/>
          <a:ext cx="781051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5</xdr:col>
      <xdr:colOff>590550</xdr:colOff>
      <xdr:row>1</xdr:row>
      <xdr:rowOff>28575</xdr:rowOff>
    </xdr:from>
    <xdr:to>
      <xdr:col>7</xdr:col>
      <xdr:colOff>97291</xdr:colOff>
      <xdr:row>5</xdr:row>
      <xdr:rowOff>9525</xdr:rowOff>
    </xdr:to>
    <xdr:pic>
      <xdr:nvPicPr>
        <xdr:cNvPr id="3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05500" y="190500"/>
          <a:ext cx="802141" cy="6858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85724</xdr:colOff>
      <xdr:row>22</xdr:row>
      <xdr:rowOff>47625</xdr:rowOff>
    </xdr:from>
    <xdr:to>
      <xdr:col>8</xdr:col>
      <xdr:colOff>876300</xdr:colOff>
      <xdr:row>22</xdr:row>
      <xdr:rowOff>133350</xdr:rowOff>
    </xdr:to>
    <xdr:sp macro="" textlink="">
      <xdr:nvSpPr>
        <xdr:cNvPr id="3" name="barrames"/>
        <xdr:cNvSpPr/>
      </xdr:nvSpPr>
      <xdr:spPr>
        <a:xfrm>
          <a:off x="5895974" y="3533775"/>
          <a:ext cx="790576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7</xdr:col>
      <xdr:colOff>666750</xdr:colOff>
      <xdr:row>1</xdr:row>
      <xdr:rowOff>28575</xdr:rowOff>
    </xdr:from>
    <xdr:to>
      <xdr:col>9</xdr:col>
      <xdr:colOff>106816</xdr:colOff>
      <xdr:row>4</xdr:row>
      <xdr:rowOff>114300</xdr:rowOff>
    </xdr:to>
    <xdr:pic>
      <xdr:nvPicPr>
        <xdr:cNvPr id="4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0" y="190500"/>
          <a:ext cx="802141" cy="6858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161924</xdr:colOff>
      <xdr:row>21</xdr:row>
      <xdr:rowOff>57150</xdr:rowOff>
    </xdr:from>
    <xdr:to>
      <xdr:col>3</xdr:col>
      <xdr:colOff>971550</xdr:colOff>
      <xdr:row>21</xdr:row>
      <xdr:rowOff>142875</xdr:rowOff>
    </xdr:to>
    <xdr:sp macro="" textlink="">
      <xdr:nvSpPr>
        <xdr:cNvPr id="3" name="barrames"/>
        <xdr:cNvSpPr/>
      </xdr:nvSpPr>
      <xdr:spPr>
        <a:xfrm>
          <a:off x="4848224" y="3390900"/>
          <a:ext cx="809626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4</xdr:col>
      <xdr:colOff>733425</xdr:colOff>
      <xdr:row>1</xdr:row>
      <xdr:rowOff>28575</xdr:rowOff>
    </xdr:from>
    <xdr:to>
      <xdr:col>6</xdr:col>
      <xdr:colOff>135391</xdr:colOff>
      <xdr:row>5</xdr:row>
      <xdr:rowOff>9525</xdr:rowOff>
    </xdr:to>
    <xdr:pic>
      <xdr:nvPicPr>
        <xdr:cNvPr id="4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7425" y="190500"/>
          <a:ext cx="802141" cy="6858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21</xdr:row>
      <xdr:rowOff>38100</xdr:rowOff>
    </xdr:from>
    <xdr:to>
      <xdr:col>5</xdr:col>
      <xdr:colOff>723899</xdr:colOff>
      <xdr:row>21</xdr:row>
      <xdr:rowOff>123825</xdr:rowOff>
    </xdr:to>
    <xdr:sp macro="" textlink="">
      <xdr:nvSpPr>
        <xdr:cNvPr id="4" name="barrames"/>
        <xdr:cNvSpPr/>
      </xdr:nvSpPr>
      <xdr:spPr>
        <a:xfrm>
          <a:off x="3800474" y="3533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6</xdr:col>
      <xdr:colOff>0</xdr:colOff>
      <xdr:row>1</xdr:row>
      <xdr:rowOff>19050</xdr:rowOff>
    </xdr:from>
    <xdr:to>
      <xdr:col>7</xdr:col>
      <xdr:colOff>154441</xdr:colOff>
      <xdr:row>5</xdr:row>
      <xdr:rowOff>0</xdr:rowOff>
    </xdr:to>
    <xdr:pic>
      <xdr:nvPicPr>
        <xdr:cNvPr id="3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257925" y="180975"/>
          <a:ext cx="802141" cy="685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workbookViewId="0"/>
  </sheetViews>
  <sheetFormatPr baseColWidth="10" defaultColWidth="9.140625" defaultRowHeight="12.75" x14ac:dyDescent="0.2"/>
  <cols>
    <col min="1" max="1" width="30.7109375" customWidth="1"/>
    <col min="2" max="2" width="62.7109375" customWidth="1"/>
    <col min="3" max="3" width="41.140625" style="39" customWidth="1"/>
  </cols>
  <sheetData>
    <row r="1" spans="1:3" x14ac:dyDescent="0.2">
      <c r="B1" s="92" t="s">
        <v>218</v>
      </c>
      <c r="C1" s="93" t="s">
        <v>247</v>
      </c>
    </row>
    <row r="2" spans="1:3" ht="12.75" customHeight="1" x14ac:dyDescent="0.2">
      <c r="A2" s="1" t="s">
        <v>0</v>
      </c>
      <c r="B2" s="1"/>
      <c r="C2" s="40"/>
    </row>
    <row r="3" spans="1:3" ht="12.75" customHeight="1" x14ac:dyDescent="0.2">
      <c r="A3" s="2"/>
      <c r="B3" s="2"/>
    </row>
    <row r="4" spans="1:3" ht="12.75" customHeight="1" x14ac:dyDescent="0.2">
      <c r="A4" s="26" t="s">
        <v>54</v>
      </c>
      <c r="B4" s="27" t="s">
        <v>2</v>
      </c>
      <c r="C4" s="41" t="s">
        <v>55</v>
      </c>
    </row>
    <row r="5" spans="1:3" ht="12.75" customHeight="1" x14ac:dyDescent="0.2">
      <c r="A5" s="28" t="s">
        <v>3</v>
      </c>
      <c r="B5" s="29"/>
      <c r="C5" s="42"/>
    </row>
    <row r="6" spans="1:3" ht="12.75" customHeight="1" x14ac:dyDescent="0.2">
      <c r="A6" s="30" t="s">
        <v>56</v>
      </c>
      <c r="B6" s="31" t="s">
        <v>4</v>
      </c>
      <c r="C6" s="96" t="s">
        <v>246</v>
      </c>
    </row>
    <row r="7" spans="1:3" ht="12.75" customHeight="1" x14ac:dyDescent="0.2">
      <c r="A7" s="32" t="s">
        <v>57</v>
      </c>
      <c r="B7" s="33" t="s">
        <v>5</v>
      </c>
      <c r="C7" s="35" t="s">
        <v>58</v>
      </c>
    </row>
    <row r="8" spans="1:3" ht="12.75" customHeight="1" x14ac:dyDescent="0.2">
      <c r="A8" s="32" t="s">
        <v>59</v>
      </c>
      <c r="B8" s="33" t="s">
        <v>6</v>
      </c>
      <c r="C8" s="35" t="s">
        <v>60</v>
      </c>
    </row>
    <row r="9" spans="1:3" ht="12.75" customHeight="1" x14ac:dyDescent="0.2">
      <c r="A9" s="32" t="s">
        <v>61</v>
      </c>
      <c r="B9" s="33" t="s">
        <v>7</v>
      </c>
      <c r="C9" s="35" t="s">
        <v>62</v>
      </c>
    </row>
    <row r="10" spans="1:3" ht="12.75" customHeight="1" x14ac:dyDescent="0.2">
      <c r="A10" s="33" t="s">
        <v>63</v>
      </c>
      <c r="B10" s="32" t="s">
        <v>64</v>
      </c>
      <c r="C10" s="35" t="s">
        <v>65</v>
      </c>
    </row>
    <row r="11" spans="1:3" ht="12.75" customHeight="1" x14ac:dyDescent="0.2">
      <c r="A11" s="33" t="s">
        <v>66</v>
      </c>
      <c r="B11" s="33" t="s">
        <v>8</v>
      </c>
      <c r="C11" s="35" t="s">
        <v>67</v>
      </c>
    </row>
    <row r="12" spans="1:3" ht="12.75" customHeight="1" x14ac:dyDescent="0.2">
      <c r="A12" s="33" t="s">
        <v>68</v>
      </c>
      <c r="B12" s="33" t="s">
        <v>9</v>
      </c>
      <c r="C12" s="35" t="s">
        <v>69</v>
      </c>
    </row>
    <row r="13" spans="1:3" ht="12.75" customHeight="1" x14ac:dyDescent="0.2">
      <c r="A13" s="33" t="s">
        <v>70</v>
      </c>
      <c r="B13" s="33" t="s">
        <v>10</v>
      </c>
      <c r="C13" s="43" t="s">
        <v>71</v>
      </c>
    </row>
    <row r="14" spans="1:3" ht="12.75" customHeight="1" x14ac:dyDescent="0.2">
      <c r="A14" s="32" t="s">
        <v>72</v>
      </c>
      <c r="B14" s="33" t="s">
        <v>11</v>
      </c>
      <c r="C14" s="44">
        <v>1234567</v>
      </c>
    </row>
    <row r="15" spans="1:3" ht="12.75" customHeight="1" x14ac:dyDescent="0.2">
      <c r="A15" s="32" t="s">
        <v>73</v>
      </c>
      <c r="B15" s="33" t="s">
        <v>12</v>
      </c>
      <c r="C15" s="44">
        <v>12345678</v>
      </c>
    </row>
    <row r="16" spans="1:3" ht="12.75" customHeight="1" x14ac:dyDescent="0.2">
      <c r="A16" s="32" t="s">
        <v>74</v>
      </c>
      <c r="B16" s="33" t="s">
        <v>13</v>
      </c>
      <c r="C16" s="44">
        <v>123456789</v>
      </c>
    </row>
    <row r="17" spans="1:3" ht="12.75" customHeight="1" x14ac:dyDescent="0.2">
      <c r="A17" s="32" t="s">
        <v>75</v>
      </c>
      <c r="B17" s="33" t="s">
        <v>15</v>
      </c>
      <c r="C17" s="35" t="s">
        <v>76</v>
      </c>
    </row>
    <row r="18" spans="1:3" ht="12.75" customHeight="1" x14ac:dyDescent="0.2">
      <c r="A18" s="32" t="s">
        <v>77</v>
      </c>
      <c r="B18" s="33" t="s">
        <v>16</v>
      </c>
      <c r="C18" s="35" t="s">
        <v>78</v>
      </c>
    </row>
    <row r="19" spans="1:3" ht="12.75" customHeight="1" x14ac:dyDescent="0.2">
      <c r="A19" s="28" t="s">
        <v>79</v>
      </c>
      <c r="B19" s="34"/>
      <c r="C19" s="42"/>
    </row>
    <row r="20" spans="1:3" ht="51" x14ac:dyDescent="0.2">
      <c r="A20" s="32" t="s">
        <v>80</v>
      </c>
      <c r="B20" s="32" t="s">
        <v>81</v>
      </c>
      <c r="C20" s="35" t="s">
        <v>82</v>
      </c>
    </row>
    <row r="21" spans="1:3" ht="12.75" customHeight="1" x14ac:dyDescent="0.2">
      <c r="A21" s="33" t="s">
        <v>83</v>
      </c>
      <c r="B21" s="33" t="s">
        <v>84</v>
      </c>
      <c r="C21" s="35" t="s">
        <v>85</v>
      </c>
    </row>
    <row r="22" spans="1:3" ht="12.75" customHeight="1" x14ac:dyDescent="0.2">
      <c r="A22" s="33" t="s">
        <v>86</v>
      </c>
      <c r="B22" s="33" t="s">
        <v>87</v>
      </c>
      <c r="C22" s="35" t="s">
        <v>88</v>
      </c>
    </row>
    <row r="23" spans="1:3" ht="12.75" customHeight="1" x14ac:dyDescent="0.2">
      <c r="A23" s="33" t="s">
        <v>128</v>
      </c>
      <c r="B23" s="33" t="s">
        <v>129</v>
      </c>
      <c r="C23" s="51" t="s">
        <v>129</v>
      </c>
    </row>
    <row r="24" spans="1:3" ht="12.75" customHeight="1" x14ac:dyDescent="0.2">
      <c r="A24" s="33" t="s">
        <v>130</v>
      </c>
      <c r="B24" s="33" t="s">
        <v>131</v>
      </c>
      <c r="C24" s="51" t="s">
        <v>131</v>
      </c>
    </row>
    <row r="25" spans="1:3" ht="12.75" customHeight="1" x14ac:dyDescent="0.2">
      <c r="A25" s="33" t="s">
        <v>132</v>
      </c>
      <c r="B25" s="33" t="s">
        <v>133</v>
      </c>
      <c r="C25" s="51" t="s">
        <v>133</v>
      </c>
    </row>
    <row r="26" spans="1:3" ht="12.75" customHeight="1" x14ac:dyDescent="0.2">
      <c r="A26" s="33" t="s">
        <v>134</v>
      </c>
      <c r="B26" s="33" t="s">
        <v>135</v>
      </c>
      <c r="C26" s="51" t="s">
        <v>135</v>
      </c>
    </row>
    <row r="27" spans="1:3" ht="12.75" customHeight="1" x14ac:dyDescent="0.2">
      <c r="A27" s="33" t="s">
        <v>136</v>
      </c>
      <c r="B27" s="33" t="s">
        <v>137</v>
      </c>
      <c r="C27" s="51" t="s">
        <v>137</v>
      </c>
    </row>
    <row r="28" spans="1:3" ht="12.75" customHeight="1" x14ac:dyDescent="0.2">
      <c r="A28" s="33" t="s">
        <v>138</v>
      </c>
      <c r="B28" s="33" t="s">
        <v>139</v>
      </c>
      <c r="C28" s="51" t="s">
        <v>139</v>
      </c>
    </row>
    <row r="29" spans="1:3" ht="12.75" customHeight="1" x14ac:dyDescent="0.2">
      <c r="A29" s="33" t="s">
        <v>140</v>
      </c>
      <c r="B29" s="33" t="s">
        <v>141</v>
      </c>
      <c r="C29" s="51" t="s">
        <v>141</v>
      </c>
    </row>
    <row r="30" spans="1:3" ht="12.75" customHeight="1" x14ac:dyDescent="0.2">
      <c r="A30" s="97" t="s">
        <v>222</v>
      </c>
      <c r="B30" s="98" t="s">
        <v>223</v>
      </c>
      <c r="C30" s="99" t="s">
        <v>223</v>
      </c>
    </row>
    <row r="31" spans="1:3" ht="12.75" customHeight="1" x14ac:dyDescent="0.2">
      <c r="A31" s="100" t="s">
        <v>224</v>
      </c>
      <c r="B31" s="98" t="s">
        <v>225</v>
      </c>
      <c r="C31" s="99" t="s">
        <v>225</v>
      </c>
    </row>
    <row r="32" spans="1:3" ht="12.75" customHeight="1" x14ac:dyDescent="0.2">
      <c r="A32" s="97" t="s">
        <v>226</v>
      </c>
      <c r="B32" s="98" t="s">
        <v>227</v>
      </c>
      <c r="C32" s="99" t="s">
        <v>227</v>
      </c>
    </row>
    <row r="33" spans="1:3" ht="12.75" customHeight="1" x14ac:dyDescent="0.2">
      <c r="A33" s="28" t="s">
        <v>17</v>
      </c>
      <c r="B33" s="34"/>
      <c r="C33" s="52"/>
    </row>
    <row r="34" spans="1:3" ht="12.75" customHeight="1" x14ac:dyDescent="0.2">
      <c r="A34" s="53" t="s">
        <v>89</v>
      </c>
      <c r="B34" s="33" t="s">
        <v>18</v>
      </c>
      <c r="C34" s="107">
        <v>40017</v>
      </c>
    </row>
    <row r="35" spans="1:3" ht="12.75" customHeight="1" x14ac:dyDescent="0.2">
      <c r="A35" s="53" t="s">
        <v>90</v>
      </c>
      <c r="B35" s="33" t="s">
        <v>19</v>
      </c>
      <c r="C35" s="54" t="s">
        <v>91</v>
      </c>
    </row>
    <row r="36" spans="1:3" ht="12.75" customHeight="1" x14ac:dyDescent="0.2">
      <c r="A36" s="53" t="s">
        <v>142</v>
      </c>
      <c r="B36" s="53" t="s">
        <v>92</v>
      </c>
      <c r="C36" s="51" t="s">
        <v>93</v>
      </c>
    </row>
    <row r="37" spans="1:3" ht="12.75" customHeight="1" x14ac:dyDescent="0.2">
      <c r="A37" s="28" t="s">
        <v>20</v>
      </c>
      <c r="B37" s="34"/>
      <c r="C37" s="55"/>
    </row>
    <row r="38" spans="1:3" ht="12.75" customHeight="1" x14ac:dyDescent="0.2">
      <c r="A38" s="94" t="s">
        <v>219</v>
      </c>
      <c r="B38" s="95" t="s">
        <v>220</v>
      </c>
      <c r="C38" s="96" t="s">
        <v>221</v>
      </c>
    </row>
    <row r="39" spans="1:3" ht="127.5" x14ac:dyDescent="0.2">
      <c r="A39" s="53" t="s">
        <v>94</v>
      </c>
      <c r="B39" s="33" t="s">
        <v>21</v>
      </c>
      <c r="C39" s="85" t="s">
        <v>210</v>
      </c>
    </row>
    <row r="40" spans="1:3" ht="12.75" customHeight="1" x14ac:dyDescent="0.2">
      <c r="A40" s="53" t="s">
        <v>143</v>
      </c>
      <c r="B40" s="33" t="s">
        <v>22</v>
      </c>
      <c r="C40" s="51" t="s">
        <v>95</v>
      </c>
    </row>
    <row r="41" spans="1:3" ht="12.75" customHeight="1" x14ac:dyDescent="0.2">
      <c r="A41" s="53" t="s">
        <v>144</v>
      </c>
      <c r="B41" s="33" t="s">
        <v>145</v>
      </c>
      <c r="C41" s="51" t="s">
        <v>145</v>
      </c>
    </row>
    <row r="42" spans="1:3" ht="12.75" customHeight="1" x14ac:dyDescent="0.2">
      <c r="A42" s="53" t="s">
        <v>96</v>
      </c>
      <c r="B42" s="33" t="s">
        <v>23</v>
      </c>
      <c r="C42" s="51" t="s">
        <v>62</v>
      </c>
    </row>
    <row r="43" spans="1:3" ht="12.75" customHeight="1" x14ac:dyDescent="0.2">
      <c r="A43" s="53" t="s">
        <v>97</v>
      </c>
      <c r="B43" s="53" t="s">
        <v>98</v>
      </c>
      <c r="C43" s="51" t="s">
        <v>65</v>
      </c>
    </row>
    <row r="44" spans="1:3" ht="12.75" customHeight="1" x14ac:dyDescent="0.2">
      <c r="A44" s="53" t="s">
        <v>146</v>
      </c>
      <c r="B44" s="53" t="s">
        <v>147</v>
      </c>
      <c r="C44" s="51" t="s">
        <v>147</v>
      </c>
    </row>
    <row r="45" spans="1:3" ht="12.75" customHeight="1" x14ac:dyDescent="0.2">
      <c r="A45" s="53" t="s">
        <v>148</v>
      </c>
      <c r="B45" s="53" t="s">
        <v>149</v>
      </c>
      <c r="C45" s="51" t="s">
        <v>149</v>
      </c>
    </row>
    <row r="46" spans="1:3" ht="12.75" customHeight="1" x14ac:dyDescent="0.2">
      <c r="A46" s="53" t="s">
        <v>150</v>
      </c>
      <c r="B46" s="53" t="s">
        <v>151</v>
      </c>
      <c r="C46" s="51" t="s">
        <v>151</v>
      </c>
    </row>
    <row r="47" spans="1:3" ht="12.75" customHeight="1" x14ac:dyDescent="0.2">
      <c r="A47" s="53" t="s">
        <v>152</v>
      </c>
      <c r="B47" s="53" t="s">
        <v>153</v>
      </c>
      <c r="C47" s="51" t="s">
        <v>153</v>
      </c>
    </row>
    <row r="48" spans="1:3" ht="12.75" customHeight="1" x14ac:dyDescent="0.2">
      <c r="A48" s="53" t="s">
        <v>154</v>
      </c>
      <c r="B48" s="53" t="s">
        <v>155</v>
      </c>
      <c r="C48" s="51" t="s">
        <v>156</v>
      </c>
    </row>
    <row r="49" spans="1:3" ht="12.75" customHeight="1" x14ac:dyDescent="0.2">
      <c r="A49" s="101" t="s">
        <v>228</v>
      </c>
      <c r="B49" s="101" t="s">
        <v>229</v>
      </c>
      <c r="C49" s="102" t="s">
        <v>230</v>
      </c>
    </row>
    <row r="50" spans="1:3" ht="12.75" customHeight="1" x14ac:dyDescent="0.2">
      <c r="A50" s="101" t="s">
        <v>231</v>
      </c>
      <c r="B50" s="101" t="s">
        <v>232</v>
      </c>
      <c r="C50" s="102" t="s">
        <v>233</v>
      </c>
    </row>
    <row r="51" spans="1:3" ht="12.75" customHeight="1" x14ac:dyDescent="0.2">
      <c r="A51" s="101" t="s">
        <v>234</v>
      </c>
      <c r="B51" s="101" t="s">
        <v>235</v>
      </c>
      <c r="C51" s="102" t="s">
        <v>236</v>
      </c>
    </row>
    <row r="52" spans="1:3" ht="12.75" customHeight="1" x14ac:dyDescent="0.2">
      <c r="A52" s="101" t="s">
        <v>237</v>
      </c>
      <c r="B52" s="101" t="s">
        <v>238</v>
      </c>
      <c r="C52" s="102">
        <v>52783850</v>
      </c>
    </row>
    <row r="53" spans="1:3" ht="12.75" customHeight="1" x14ac:dyDescent="0.2">
      <c r="A53" s="101" t="s">
        <v>239</v>
      </c>
      <c r="B53" s="101" t="s">
        <v>240</v>
      </c>
      <c r="C53" s="103" t="s">
        <v>241</v>
      </c>
    </row>
    <row r="54" spans="1:3" ht="12.75" customHeight="1" x14ac:dyDescent="0.2">
      <c r="A54" s="53" t="s">
        <v>99</v>
      </c>
      <c r="B54" s="33" t="s">
        <v>100</v>
      </c>
      <c r="C54" s="107">
        <v>40026</v>
      </c>
    </row>
    <row r="55" spans="1:3" ht="12.75" customHeight="1" x14ac:dyDescent="0.2">
      <c r="A55" s="57" t="s">
        <v>101</v>
      </c>
      <c r="B55" s="36" t="s">
        <v>102</v>
      </c>
      <c r="C55" s="108">
        <v>40178</v>
      </c>
    </row>
    <row r="56" spans="1:3" ht="12.75" customHeight="1" x14ac:dyDescent="0.2">
      <c r="A56" s="53" t="s">
        <v>157</v>
      </c>
      <c r="B56" s="33" t="s">
        <v>158</v>
      </c>
      <c r="C56" s="58">
        <v>100000</v>
      </c>
    </row>
    <row r="57" spans="1:3" ht="12.75" customHeight="1" x14ac:dyDescent="0.2">
      <c r="A57" s="53" t="s">
        <v>159</v>
      </c>
      <c r="B57" s="33" t="s">
        <v>160</v>
      </c>
      <c r="C57" s="58">
        <v>7722</v>
      </c>
    </row>
    <row r="58" spans="1:3" ht="12.75" customHeight="1" x14ac:dyDescent="0.2">
      <c r="A58" s="53" t="s">
        <v>161</v>
      </c>
      <c r="B58" s="33" t="s">
        <v>162</v>
      </c>
      <c r="C58" s="59">
        <v>0.15</v>
      </c>
    </row>
    <row r="59" spans="1:3" ht="12.75" customHeight="1" x14ac:dyDescent="0.2">
      <c r="A59" s="28" t="s">
        <v>24</v>
      </c>
      <c r="B59" s="34"/>
      <c r="C59" s="52"/>
    </row>
    <row r="60" spans="1:3" ht="12.75" customHeight="1" x14ac:dyDescent="0.2">
      <c r="A60" s="33" t="s">
        <v>163</v>
      </c>
      <c r="B60" s="33" t="s">
        <v>164</v>
      </c>
      <c r="C60" s="51">
        <v>153</v>
      </c>
    </row>
    <row r="61" spans="1:3" ht="12.75" customHeight="1" x14ac:dyDescent="0.2">
      <c r="A61" s="33" t="s">
        <v>165</v>
      </c>
      <c r="B61" s="33" t="s">
        <v>166</v>
      </c>
      <c r="C61" s="51">
        <v>133</v>
      </c>
    </row>
    <row r="62" spans="1:3" ht="12.75" customHeight="1" x14ac:dyDescent="0.2">
      <c r="A62" s="53" t="s">
        <v>167</v>
      </c>
      <c r="B62" s="53" t="s">
        <v>103</v>
      </c>
      <c r="C62" s="51">
        <v>2</v>
      </c>
    </row>
    <row r="63" spans="1:3" ht="12.75" customHeight="1" x14ac:dyDescent="0.2">
      <c r="A63" s="53" t="s">
        <v>168</v>
      </c>
      <c r="B63" s="53" t="s">
        <v>104</v>
      </c>
      <c r="C63" s="51" t="s">
        <v>105</v>
      </c>
    </row>
    <row r="64" spans="1:3" ht="12.75" customHeight="1" x14ac:dyDescent="0.2">
      <c r="A64" s="53" t="s">
        <v>169</v>
      </c>
      <c r="B64" s="53" t="s">
        <v>106</v>
      </c>
      <c r="C64" s="51" t="s">
        <v>107</v>
      </c>
    </row>
    <row r="65" spans="1:3" ht="12.75" customHeight="1" x14ac:dyDescent="0.2">
      <c r="A65" s="53" t="s">
        <v>170</v>
      </c>
      <c r="B65" s="53" t="s">
        <v>108</v>
      </c>
      <c r="C65" s="51" t="s">
        <v>109</v>
      </c>
    </row>
    <row r="66" spans="1:3" ht="12.75" customHeight="1" x14ac:dyDescent="0.2">
      <c r="A66" s="53" t="s">
        <v>171</v>
      </c>
      <c r="B66" s="53" t="s">
        <v>110</v>
      </c>
      <c r="C66" s="51" t="s">
        <v>111</v>
      </c>
    </row>
    <row r="67" spans="1:3" ht="12.75" customHeight="1" x14ac:dyDescent="0.2">
      <c r="A67" s="37" t="s">
        <v>25</v>
      </c>
      <c r="B67" s="38"/>
      <c r="C67" s="60"/>
    </row>
    <row r="68" spans="1:3" ht="12.75" customHeight="1" x14ac:dyDescent="0.2">
      <c r="A68" s="53" t="s">
        <v>112</v>
      </c>
      <c r="B68" s="33" t="s">
        <v>26</v>
      </c>
      <c r="C68" s="51" t="s">
        <v>113</v>
      </c>
    </row>
    <row r="69" spans="1:3" ht="12.75" customHeight="1" x14ac:dyDescent="0.2">
      <c r="A69" s="53" t="s">
        <v>114</v>
      </c>
      <c r="B69" s="33" t="s">
        <v>27</v>
      </c>
      <c r="C69" s="107">
        <v>39995</v>
      </c>
    </row>
    <row r="70" spans="1:3" ht="12.75" customHeight="1" x14ac:dyDescent="0.2">
      <c r="A70" s="61" t="s">
        <v>115</v>
      </c>
      <c r="B70" s="33" t="s">
        <v>28</v>
      </c>
      <c r="C70" s="56" t="s">
        <v>116</v>
      </c>
    </row>
  </sheetData>
  <hyperlinks>
    <hyperlink ref="C13" r:id="rId1"/>
  </hyperlinks>
  <printOptions horizontalCentered="1"/>
  <pageMargins left="0.47" right="0.75" top="0.85" bottom="1.7322834645669292" header="0" footer="0"/>
  <pageSetup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showZeros="0" zoomScaleNormal="100" workbookViewId="0">
      <selection activeCell="D19" sqref="D19"/>
    </sheetView>
  </sheetViews>
  <sheetFormatPr baseColWidth="10" defaultColWidth="9.140625" defaultRowHeight="12.75" x14ac:dyDescent="0.2"/>
  <cols>
    <col min="1" max="1" width="12" customWidth="1"/>
    <col min="2" max="2" width="49" customWidth="1"/>
    <col min="3" max="3" width="9.28515625" customWidth="1"/>
    <col min="4" max="4" width="9.7109375" customWidth="1"/>
    <col min="5" max="5" width="11.28515625" customWidth="1"/>
    <col min="6" max="7" width="9.7109375" customWidth="1"/>
  </cols>
  <sheetData>
    <row r="1" spans="1:7" ht="12.75" customHeight="1" thickBot="1" x14ac:dyDescent="0.25">
      <c r="A1" s="3" t="s">
        <v>39</v>
      </c>
      <c r="B1" s="3"/>
      <c r="C1" s="3"/>
      <c r="D1" s="3"/>
    </row>
    <row r="2" spans="1:7" ht="15" customHeight="1" thickTop="1" x14ac:dyDescent="0.25">
      <c r="A2" s="145" t="str">
        <f>razonsocial</f>
        <v>Neodata, S.A. de C.V.</v>
      </c>
      <c r="B2" s="146"/>
      <c r="C2" s="146"/>
      <c r="D2" s="146"/>
      <c r="E2" s="4"/>
      <c r="F2" s="19"/>
      <c r="G2" s="20"/>
    </row>
    <row r="3" spans="1:7" ht="15" customHeight="1" x14ac:dyDescent="0.25">
      <c r="A3" s="147"/>
      <c r="B3" s="148"/>
      <c r="C3" s="148"/>
      <c r="D3" s="148"/>
      <c r="E3" s="140"/>
      <c r="F3" s="141"/>
      <c r="G3" s="6"/>
    </row>
    <row r="4" spans="1:7" ht="12.75" customHeight="1" x14ac:dyDescent="0.2">
      <c r="A4" s="134" t="s">
        <v>173</v>
      </c>
      <c r="B4" s="142" t="str">
        <f>nombrecliente</f>
        <v>Sistema de Comunicaciones y Transportes, Sistema de Transporte Colectivo Metro, Administración General de Recursos, Línea 12 (Línea Dorada)</v>
      </c>
      <c r="C4" s="142"/>
      <c r="D4" s="142"/>
      <c r="E4" s="5"/>
      <c r="F4" s="7"/>
      <c r="G4" s="6"/>
    </row>
    <row r="5" spans="1:7" ht="12.75" customHeight="1" x14ac:dyDescent="0.2">
      <c r="A5" s="135"/>
      <c r="B5" s="142"/>
      <c r="C5" s="142"/>
      <c r="D5" s="142"/>
      <c r="E5" s="5"/>
      <c r="F5" s="7"/>
      <c r="G5" s="6"/>
    </row>
    <row r="6" spans="1:7" ht="12.75" customHeight="1" x14ac:dyDescent="0.2">
      <c r="A6" s="135"/>
      <c r="B6" s="142"/>
      <c r="C6" s="142"/>
      <c r="D6" s="142"/>
      <c r="E6" s="5"/>
      <c r="F6" s="7"/>
      <c r="G6" s="6"/>
    </row>
    <row r="7" spans="1:7" ht="12.75" customHeight="1" x14ac:dyDescent="0.2">
      <c r="A7" s="134" t="s">
        <v>244</v>
      </c>
      <c r="B7" s="64" t="str">
        <f>numerodeconcurso</f>
        <v>2009/0257-0001</v>
      </c>
      <c r="C7" s="8" t="s">
        <v>40</v>
      </c>
      <c r="D7" s="105">
        <f>fechadeconcurso</f>
        <v>40017</v>
      </c>
      <c r="E7" s="5"/>
      <c r="F7" s="7"/>
      <c r="G7" s="6"/>
    </row>
    <row r="8" spans="1:7" ht="12.75" customHeight="1" x14ac:dyDescent="0.2">
      <c r="A8" s="134" t="s">
        <v>174</v>
      </c>
      <c r="B8" s="14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42"/>
      <c r="D8" s="142"/>
      <c r="E8" s="5"/>
      <c r="F8" s="7"/>
      <c r="G8" s="6"/>
    </row>
    <row r="9" spans="1:7" ht="12.75" customHeight="1" x14ac:dyDescent="0.2">
      <c r="A9" s="135"/>
      <c r="B9" s="142"/>
      <c r="C9" s="142"/>
      <c r="D9" s="142"/>
      <c r="E9" s="5"/>
      <c r="F9" s="7"/>
      <c r="G9" s="6"/>
    </row>
    <row r="10" spans="1:7" ht="12.75" customHeight="1" x14ac:dyDescent="0.2">
      <c r="A10" s="135"/>
      <c r="B10" s="142"/>
      <c r="C10" s="142"/>
      <c r="D10" s="142"/>
      <c r="E10" s="5"/>
      <c r="F10" s="7"/>
      <c r="G10" s="6"/>
    </row>
    <row r="11" spans="1:7" ht="12.75" customHeight="1" x14ac:dyDescent="0.2">
      <c r="A11" s="135"/>
      <c r="B11" s="142"/>
      <c r="C11" s="142"/>
      <c r="D11" s="142"/>
      <c r="E11" s="8" t="s">
        <v>177</v>
      </c>
      <c r="F11" s="5" t="str">
        <f>plazocalculado&amp;" días naturales"</f>
        <v>153 días naturales</v>
      </c>
      <c r="G11" s="6"/>
    </row>
    <row r="12" spans="1:7" ht="12.75" customHeight="1" x14ac:dyDescent="0.2">
      <c r="A12" s="134" t="s">
        <v>175</v>
      </c>
      <c r="B12" s="5" t="str">
        <f>direcciondelaobra</f>
        <v>Tramo de Barranca del Muerto a Tlahuac.</v>
      </c>
      <c r="C12" s="9"/>
      <c r="D12" s="65"/>
      <c r="E12" s="67" t="s">
        <v>178</v>
      </c>
      <c r="F12" s="110">
        <f>fechainicio</f>
        <v>40026</v>
      </c>
      <c r="G12" s="6"/>
    </row>
    <row r="13" spans="1:7" ht="12.75" customHeight="1" thickBot="1" x14ac:dyDescent="0.25">
      <c r="A13" s="136" t="s">
        <v>176</v>
      </c>
      <c r="B13" s="10" t="str">
        <f>ciudaddelaobra&amp;", "&amp;estadodelaobra</f>
        <v>México, Distrito Federal</v>
      </c>
      <c r="C13" s="10"/>
      <c r="D13" s="66"/>
      <c r="E13" s="68" t="s">
        <v>179</v>
      </c>
      <c r="F13" s="111">
        <f>fechaterminacion</f>
        <v>40178</v>
      </c>
      <c r="G13" s="112"/>
    </row>
    <row r="14" spans="1:7" ht="12.75" customHeight="1" thickTop="1" x14ac:dyDescent="0.2">
      <c r="A14" s="3"/>
      <c r="B14" s="3"/>
      <c r="C14" s="3"/>
      <c r="D14" s="3"/>
    </row>
    <row r="15" spans="1:7" ht="15" customHeight="1" x14ac:dyDescent="0.2">
      <c r="A15" s="132" t="s">
        <v>41</v>
      </c>
      <c r="B15" s="11"/>
      <c r="C15" s="11"/>
      <c r="D15" s="11"/>
    </row>
    <row r="16" spans="1:7" ht="12.75" customHeight="1" thickBot="1" x14ac:dyDescent="0.25">
      <c r="A16" s="3"/>
      <c r="B16" s="3"/>
      <c r="C16" s="3"/>
      <c r="D16" s="3"/>
    </row>
    <row r="17" spans="1:7" ht="12.75" customHeight="1" thickTop="1" thickBot="1" x14ac:dyDescent="0.25">
      <c r="A17" s="12" t="s">
        <v>42</v>
      </c>
      <c r="B17" s="13" t="s">
        <v>43</v>
      </c>
      <c r="C17" s="13" t="s">
        <v>44</v>
      </c>
      <c r="D17" s="90" t="s">
        <v>30</v>
      </c>
    </row>
    <row r="18" spans="1:7" ht="12.75" customHeight="1" thickTop="1" x14ac:dyDescent="0.2">
      <c r="A18" s="3" t="s">
        <v>45</v>
      </c>
      <c r="B18" s="14"/>
      <c r="C18" s="14"/>
      <c r="D18" s="3"/>
    </row>
    <row r="19" spans="1:7" ht="12.75" customHeight="1" x14ac:dyDescent="0.2">
      <c r="A19" s="84" t="s">
        <v>117</v>
      </c>
      <c r="B19" s="115" t="s">
        <v>121</v>
      </c>
      <c r="C19" s="15" t="s">
        <v>32</v>
      </c>
      <c r="D19" s="154" t="s">
        <v>194</v>
      </c>
      <c r="E19" s="18"/>
    </row>
    <row r="20" spans="1:7" ht="12.75" customHeight="1" x14ac:dyDescent="0.2">
      <c r="A20" s="69"/>
      <c r="B20" s="16"/>
      <c r="C20" s="15"/>
      <c r="D20" s="91" t="s">
        <v>196</v>
      </c>
      <c r="E20" s="18"/>
    </row>
    <row r="21" spans="1:7" ht="12.75" customHeight="1" x14ac:dyDescent="0.2">
      <c r="A21" s="69"/>
      <c r="B21" s="16"/>
      <c r="C21" s="15"/>
      <c r="D21" s="83" t="s">
        <v>198</v>
      </c>
      <c r="E21" s="18"/>
    </row>
    <row r="22" spans="1:7" ht="12.75" customHeight="1" x14ac:dyDescent="0.2">
      <c r="A22" s="69"/>
      <c r="B22" s="16"/>
      <c r="C22" s="15"/>
      <c r="D22" s="89"/>
      <c r="E22" s="18"/>
    </row>
    <row r="23" spans="1:7" s="3" customFormat="1" x14ac:dyDescent="0.2">
      <c r="A23" s="3" t="s">
        <v>186</v>
      </c>
      <c r="F23" s="5"/>
      <c r="G23" s="7"/>
    </row>
    <row r="24" spans="1:7" s="3" customFormat="1" ht="11.25" x14ac:dyDescent="0.2">
      <c r="A24" s="71"/>
      <c r="B24" s="72"/>
      <c r="C24" s="73"/>
      <c r="D24" s="87"/>
    </row>
    <row r="25" spans="1:7" s="3" customFormat="1" ht="11.25" x14ac:dyDescent="0.2">
      <c r="A25" s="75"/>
      <c r="B25" s="8"/>
      <c r="C25" s="76" t="s">
        <v>187</v>
      </c>
      <c r="D25" s="77" t="s">
        <v>200</v>
      </c>
    </row>
    <row r="26" spans="1:7" s="3" customFormat="1" ht="11.25" x14ac:dyDescent="0.2">
      <c r="A26" s="75"/>
      <c r="B26" s="8"/>
      <c r="C26" s="76" t="s">
        <v>188</v>
      </c>
      <c r="D26" s="77" t="s">
        <v>201</v>
      </c>
    </row>
    <row r="27" spans="1:7" s="3" customFormat="1" ht="11.25" x14ac:dyDescent="0.2">
      <c r="A27" s="75"/>
      <c r="B27" s="8"/>
      <c r="C27" s="76" t="s">
        <v>216</v>
      </c>
      <c r="D27" s="86" t="s">
        <v>211</v>
      </c>
    </row>
    <row r="28" spans="1:7" s="3" customFormat="1" ht="11.25" x14ac:dyDescent="0.2">
      <c r="A28" s="75"/>
      <c r="B28" s="8"/>
      <c r="C28" s="76" t="s">
        <v>215</v>
      </c>
      <c r="D28" s="86" t="s">
        <v>213</v>
      </c>
    </row>
    <row r="29" spans="1:7" s="3" customFormat="1" ht="11.25" x14ac:dyDescent="0.2">
      <c r="A29" s="81" t="str">
        <f>cargo&amp;": "&amp;responsable</f>
        <v>DIRECTOR GENERAL: JORGE L. DÁVALOS MICELI</v>
      </c>
      <c r="B29" s="78"/>
      <c r="C29" s="79"/>
      <c r="D29" s="80"/>
    </row>
    <row r="30" spans="1:7" ht="12.75" customHeight="1" x14ac:dyDescent="0.2">
      <c r="G30" s="114" t="s">
        <v>46</v>
      </c>
    </row>
  </sheetData>
  <mergeCells count="3">
    <mergeCell ref="B4:D6"/>
    <mergeCell ref="B8:D11"/>
    <mergeCell ref="A2:D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GridLines="0" showZeros="0" zoomScaleNormal="100" workbookViewId="0">
      <selection activeCell="F19" sqref="F19"/>
    </sheetView>
  </sheetViews>
  <sheetFormatPr baseColWidth="10" defaultColWidth="9.140625" defaultRowHeight="12.75" x14ac:dyDescent="0.2"/>
  <cols>
    <col min="1" max="1" width="12.5703125" customWidth="1"/>
    <col min="2" max="2" width="41.42578125" customWidth="1"/>
    <col min="3" max="3" width="8.7109375" customWidth="1"/>
    <col min="4" max="4" width="11.140625" customWidth="1"/>
    <col min="5" max="5" width="10.28515625" customWidth="1"/>
    <col min="6" max="8" width="9.7109375" customWidth="1"/>
  </cols>
  <sheetData>
    <row r="1" spans="1:8" ht="12.75" customHeight="1" thickBot="1" x14ac:dyDescent="0.25">
      <c r="A1" s="116" t="s">
        <v>39</v>
      </c>
      <c r="B1" s="3"/>
      <c r="C1" s="3"/>
      <c r="D1" s="3"/>
      <c r="E1" s="3"/>
      <c r="F1" s="3"/>
    </row>
    <row r="2" spans="1:8" ht="15" customHeight="1" thickTop="1" x14ac:dyDescent="0.2">
      <c r="A2" s="145" t="str">
        <f>razonsocial</f>
        <v>Neodata, S.A. de C.V.</v>
      </c>
      <c r="B2" s="146"/>
      <c r="C2" s="146"/>
      <c r="D2" s="146"/>
      <c r="E2" s="146"/>
      <c r="F2" s="19"/>
      <c r="G2" s="113"/>
      <c r="H2" s="20"/>
    </row>
    <row r="3" spans="1:8" ht="15" customHeight="1" x14ac:dyDescent="0.2">
      <c r="A3" s="147"/>
      <c r="B3" s="148"/>
      <c r="C3" s="148"/>
      <c r="D3" s="148"/>
      <c r="E3" s="148"/>
      <c r="F3" s="141"/>
      <c r="G3" s="7"/>
      <c r="H3" s="6"/>
    </row>
    <row r="4" spans="1:8" ht="12.75" customHeight="1" x14ac:dyDescent="0.2">
      <c r="A4" s="134" t="s">
        <v>173</v>
      </c>
      <c r="B4" s="142" t="str">
        <f>nombrecliente</f>
        <v>Sistema de Comunicaciones y Transportes, Sistema de Transporte Colectivo Metro, Administración General de Recursos, Línea 12 (Línea Dorada)</v>
      </c>
      <c r="C4" s="142"/>
      <c r="D4" s="142"/>
      <c r="E4" s="142"/>
      <c r="F4" s="7"/>
      <c r="G4" s="7"/>
      <c r="H4" s="6"/>
    </row>
    <row r="5" spans="1:8" ht="12.75" customHeight="1" x14ac:dyDescent="0.2">
      <c r="A5" s="135"/>
      <c r="B5" s="142"/>
      <c r="C5" s="142"/>
      <c r="D5" s="142"/>
      <c r="E5" s="142"/>
      <c r="F5" s="7"/>
      <c r="G5" s="7"/>
      <c r="H5" s="6"/>
    </row>
    <row r="6" spans="1:8" ht="12.75" customHeight="1" x14ac:dyDescent="0.2">
      <c r="A6" s="135"/>
      <c r="B6" s="142"/>
      <c r="C6" s="142"/>
      <c r="D6" s="142"/>
      <c r="E6" s="142"/>
      <c r="F6" s="7"/>
      <c r="G6" s="7"/>
      <c r="H6" s="6"/>
    </row>
    <row r="7" spans="1:8" ht="12.75" customHeight="1" x14ac:dyDescent="0.2">
      <c r="A7" s="134" t="s">
        <v>244</v>
      </c>
      <c r="B7" s="64" t="str">
        <f>numerodeconcurso</f>
        <v>2009/0257-0001</v>
      </c>
      <c r="C7" s="8" t="s">
        <v>40</v>
      </c>
      <c r="D7" s="105">
        <f>fechadeconcurso</f>
        <v>40017</v>
      </c>
      <c r="E7" s="5"/>
      <c r="F7" s="7"/>
      <c r="G7" s="7"/>
      <c r="H7" s="6"/>
    </row>
    <row r="8" spans="1:8" ht="12.75" customHeight="1" x14ac:dyDescent="0.2">
      <c r="A8" s="134" t="s">
        <v>174</v>
      </c>
      <c r="B8" s="14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42"/>
      <c r="D8" s="142"/>
      <c r="E8" s="142"/>
      <c r="F8" s="7"/>
      <c r="G8" s="7"/>
      <c r="H8" s="6"/>
    </row>
    <row r="9" spans="1:8" ht="12.75" customHeight="1" x14ac:dyDescent="0.2">
      <c r="A9" s="135"/>
      <c r="B9" s="142"/>
      <c r="C9" s="142"/>
      <c r="D9" s="142"/>
      <c r="E9" s="142"/>
      <c r="F9" s="7"/>
      <c r="G9" s="7"/>
      <c r="H9" s="6"/>
    </row>
    <row r="10" spans="1:8" ht="12.75" customHeight="1" x14ac:dyDescent="0.2">
      <c r="A10" s="135"/>
      <c r="B10" s="142"/>
      <c r="C10" s="142"/>
      <c r="D10" s="142"/>
      <c r="E10" s="142"/>
      <c r="F10" s="5"/>
      <c r="G10" s="7"/>
      <c r="H10" s="6"/>
    </row>
    <row r="11" spans="1:8" ht="12.75" customHeight="1" x14ac:dyDescent="0.2">
      <c r="A11" s="135"/>
      <c r="B11" s="142"/>
      <c r="C11" s="142"/>
      <c r="D11" s="142"/>
      <c r="E11" s="142"/>
      <c r="F11" s="8" t="s">
        <v>177</v>
      </c>
      <c r="G11" s="5" t="str">
        <f>plazocalculado&amp;" días naturales"</f>
        <v>153 días naturales</v>
      </c>
      <c r="H11" s="6"/>
    </row>
    <row r="12" spans="1:8" ht="12.75" customHeight="1" x14ac:dyDescent="0.2">
      <c r="A12" s="134" t="s">
        <v>175</v>
      </c>
      <c r="B12" s="5" t="str">
        <f>direcciondelaobra</f>
        <v>Tramo de Barranca del Muerto a Tlahuac.</v>
      </c>
      <c r="C12" s="9"/>
      <c r="D12" s="65"/>
      <c r="F12" s="67" t="s">
        <v>178</v>
      </c>
      <c r="G12" s="110">
        <f>fechainicio</f>
        <v>40026</v>
      </c>
      <c r="H12" s="6"/>
    </row>
    <row r="13" spans="1:8" ht="12.75" customHeight="1" thickBot="1" x14ac:dyDescent="0.25">
      <c r="A13" s="136" t="s">
        <v>176</v>
      </c>
      <c r="B13" s="10" t="str">
        <f>ciudaddelaobra&amp;", "&amp;estadodelaobra</f>
        <v>México, Distrito Federal</v>
      </c>
      <c r="C13" s="10"/>
      <c r="D13" s="66"/>
      <c r="E13" s="66"/>
      <c r="F13" s="68" t="s">
        <v>179</v>
      </c>
      <c r="G13" s="111">
        <f>fechaterminacion</f>
        <v>40178</v>
      </c>
      <c r="H13" s="112"/>
    </row>
    <row r="14" spans="1:8" ht="12.75" customHeight="1" thickTop="1" x14ac:dyDescent="0.2">
      <c r="A14" s="3"/>
      <c r="B14" s="3"/>
      <c r="C14" s="3"/>
      <c r="D14" s="3"/>
      <c r="E14" s="3"/>
      <c r="F14" s="3"/>
      <c r="G14" s="7"/>
      <c r="H14" s="7"/>
    </row>
    <row r="15" spans="1:8" ht="15" customHeight="1" x14ac:dyDescent="0.2">
      <c r="A15" s="132" t="s">
        <v>41</v>
      </c>
      <c r="B15" s="11"/>
      <c r="C15" s="11"/>
      <c r="D15" s="11"/>
      <c r="E15" s="11"/>
      <c r="F15" s="11"/>
      <c r="G15" s="21"/>
      <c r="H15" s="21"/>
    </row>
    <row r="16" spans="1:8" ht="12.75" customHeight="1" thickBot="1" x14ac:dyDescent="0.25">
      <c r="A16" s="3"/>
      <c r="B16" s="3"/>
      <c r="C16" s="3"/>
      <c r="D16" s="3"/>
      <c r="E16" s="3"/>
      <c r="F16" s="3"/>
    </row>
    <row r="17" spans="1:8" ht="12.75" customHeight="1" thickTop="1" thickBot="1" x14ac:dyDescent="0.25">
      <c r="A17" s="12" t="s">
        <v>42</v>
      </c>
      <c r="B17" s="13" t="s">
        <v>43</v>
      </c>
      <c r="C17" s="13" t="s">
        <v>44</v>
      </c>
      <c r="D17" s="13" t="s">
        <v>47</v>
      </c>
      <c r="E17" s="13" t="s">
        <v>48</v>
      </c>
      <c r="F17" s="90" t="s">
        <v>30</v>
      </c>
    </row>
    <row r="18" spans="1:8" ht="12.75" customHeight="1" thickTop="1" x14ac:dyDescent="0.2">
      <c r="A18" s="3" t="s">
        <v>45</v>
      </c>
      <c r="B18" s="14"/>
      <c r="C18" s="14"/>
      <c r="D18" s="14"/>
      <c r="E18" s="14"/>
      <c r="F18" s="3"/>
      <c r="G18" s="3"/>
    </row>
    <row r="19" spans="1:8" ht="12.75" customHeight="1" x14ac:dyDescent="0.2">
      <c r="A19" s="84" t="s">
        <v>117</v>
      </c>
      <c r="B19" s="109" t="s">
        <v>121</v>
      </c>
      <c r="C19" s="15" t="s">
        <v>32</v>
      </c>
      <c r="D19" s="106" t="s">
        <v>33</v>
      </c>
      <c r="E19" s="106" t="s">
        <v>34</v>
      </c>
      <c r="F19" s="154" t="s">
        <v>194</v>
      </c>
      <c r="H19" s="18"/>
    </row>
    <row r="20" spans="1:8" ht="12.75" customHeight="1" x14ac:dyDescent="0.2">
      <c r="A20" s="69"/>
      <c r="B20" s="16"/>
      <c r="C20" s="15"/>
      <c r="D20" s="22"/>
      <c r="E20" s="22"/>
      <c r="F20" s="91" t="s">
        <v>196</v>
      </c>
      <c r="H20" s="18"/>
    </row>
    <row r="21" spans="1:8" ht="12.75" customHeight="1" x14ac:dyDescent="0.2">
      <c r="A21" s="69"/>
      <c r="B21" s="16"/>
      <c r="C21" s="15"/>
      <c r="D21" s="22"/>
      <c r="E21" s="22"/>
      <c r="F21" s="83" t="s">
        <v>198</v>
      </c>
      <c r="H21" s="18"/>
    </row>
    <row r="22" spans="1:8" ht="12.75" customHeight="1" x14ac:dyDescent="0.2">
      <c r="A22" s="69"/>
      <c r="B22" s="16"/>
      <c r="C22" s="15"/>
      <c r="D22" s="22"/>
      <c r="E22" s="22"/>
      <c r="F22" s="89"/>
      <c r="H22" s="18"/>
    </row>
    <row r="23" spans="1:8" s="3" customFormat="1" x14ac:dyDescent="0.2">
      <c r="A23" s="3" t="s">
        <v>186</v>
      </c>
      <c r="F23" s="5"/>
      <c r="G23" s="7"/>
    </row>
    <row r="24" spans="1:8" s="3" customFormat="1" ht="11.25" x14ac:dyDescent="0.2">
      <c r="A24" s="71"/>
      <c r="B24" s="72"/>
      <c r="C24" s="72"/>
      <c r="D24" s="72"/>
      <c r="E24" s="73"/>
      <c r="F24" s="87"/>
    </row>
    <row r="25" spans="1:8" s="3" customFormat="1" ht="11.25" x14ac:dyDescent="0.2">
      <c r="A25" s="75"/>
      <c r="B25" s="8"/>
      <c r="C25" s="8"/>
      <c r="D25" s="8"/>
      <c r="E25" s="76" t="s">
        <v>187</v>
      </c>
      <c r="F25" s="77" t="s">
        <v>200</v>
      </c>
    </row>
    <row r="26" spans="1:8" s="3" customFormat="1" ht="11.25" x14ac:dyDescent="0.2">
      <c r="A26" s="75"/>
      <c r="B26" s="8"/>
      <c r="C26" s="8"/>
      <c r="D26" s="8"/>
      <c r="E26" s="76" t="s">
        <v>188</v>
      </c>
      <c r="F26" s="77" t="s">
        <v>201</v>
      </c>
    </row>
    <row r="27" spans="1:8" s="3" customFormat="1" ht="11.25" x14ac:dyDescent="0.2">
      <c r="A27" s="75"/>
      <c r="B27" s="8"/>
      <c r="C27" s="8"/>
      <c r="D27" s="8"/>
      <c r="E27" s="76" t="s">
        <v>216</v>
      </c>
      <c r="F27" s="86" t="s">
        <v>211</v>
      </c>
    </row>
    <row r="28" spans="1:8" ht="12.75" customHeight="1" x14ac:dyDescent="0.2">
      <c r="A28" s="75"/>
      <c r="B28" s="8"/>
      <c r="C28" s="8"/>
      <c r="D28" s="8"/>
      <c r="E28" s="76" t="s">
        <v>215</v>
      </c>
      <c r="F28" s="86" t="s">
        <v>213</v>
      </c>
    </row>
    <row r="29" spans="1:8" x14ac:dyDescent="0.2">
      <c r="A29" s="81" t="str">
        <f>cargo&amp;": "&amp;responsable</f>
        <v>DIRECTOR GENERAL: JORGE L. DÁVALOS MICELI</v>
      </c>
      <c r="B29" s="78"/>
      <c r="C29" s="78"/>
      <c r="D29" s="78"/>
      <c r="E29" s="79"/>
      <c r="F29" s="80"/>
    </row>
    <row r="30" spans="1:8" x14ac:dyDescent="0.2">
      <c r="H30" s="3" t="s">
        <v>46</v>
      </c>
    </row>
  </sheetData>
  <mergeCells count="3">
    <mergeCell ref="B4:E6"/>
    <mergeCell ref="B8:E11"/>
    <mergeCell ref="A2:E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showGridLines="0" showZeros="0" zoomScaleNormal="100" workbookViewId="0">
      <selection activeCell="F18" sqref="F18"/>
    </sheetView>
  </sheetViews>
  <sheetFormatPr baseColWidth="10" defaultColWidth="9.140625" defaultRowHeight="12.75" x14ac:dyDescent="0.2"/>
  <cols>
    <col min="1" max="1" width="12.140625" customWidth="1"/>
    <col min="2" max="2" width="40.7109375" customWidth="1"/>
    <col min="3" max="3" width="9.7109375" customWidth="1"/>
    <col min="4" max="4" width="10.7109375" customWidth="1"/>
    <col min="5" max="5" width="11.42578125" customWidth="1"/>
    <col min="6" max="8" width="9.7109375" customWidth="1"/>
  </cols>
  <sheetData>
    <row r="1" spans="1:8" ht="12.75" customHeight="1" thickBot="1" x14ac:dyDescent="0.25">
      <c r="A1" s="3" t="s">
        <v>39</v>
      </c>
      <c r="B1" s="3"/>
      <c r="C1" s="3"/>
      <c r="D1" s="3"/>
      <c r="E1" s="3"/>
      <c r="F1" s="3"/>
    </row>
    <row r="2" spans="1:8" ht="15" customHeight="1" thickTop="1" x14ac:dyDescent="0.2">
      <c r="A2" s="145" t="str">
        <f>razonsocial</f>
        <v>Neodata, S.A. de C.V.</v>
      </c>
      <c r="B2" s="146"/>
      <c r="C2" s="146"/>
      <c r="D2" s="146"/>
      <c r="E2" s="146"/>
      <c r="F2" s="19"/>
      <c r="G2" s="113"/>
      <c r="H2" s="20"/>
    </row>
    <row r="3" spans="1:8" ht="15" customHeight="1" x14ac:dyDescent="0.2">
      <c r="A3" s="147"/>
      <c r="B3" s="148"/>
      <c r="C3" s="148"/>
      <c r="D3" s="148"/>
      <c r="E3" s="148"/>
      <c r="F3" s="141"/>
      <c r="G3" s="7"/>
      <c r="H3" s="6"/>
    </row>
    <row r="4" spans="1:8" ht="12.75" customHeight="1" x14ac:dyDescent="0.2">
      <c r="A4" s="134" t="s">
        <v>173</v>
      </c>
      <c r="B4" s="153" t="str">
        <f>nombrecliente</f>
        <v>Sistema de Comunicaciones y Transportes, Sistema de Transporte Colectivo Metro, Administración General de Recursos, Línea 12 (Línea Dorada)</v>
      </c>
      <c r="C4" s="153"/>
      <c r="D4" s="153"/>
      <c r="E4" s="153"/>
      <c r="F4" s="7"/>
      <c r="G4" s="7"/>
      <c r="H4" s="6"/>
    </row>
    <row r="5" spans="1:8" ht="12.75" customHeight="1" x14ac:dyDescent="0.2">
      <c r="A5" s="135"/>
      <c r="B5" s="153"/>
      <c r="C5" s="153"/>
      <c r="D5" s="153"/>
      <c r="E5" s="153"/>
      <c r="F5" s="7"/>
      <c r="G5" s="7"/>
      <c r="H5" s="6"/>
    </row>
    <row r="6" spans="1:8" ht="12.75" customHeight="1" x14ac:dyDescent="0.2">
      <c r="A6" s="135"/>
      <c r="B6" s="153"/>
      <c r="C6" s="153"/>
      <c r="D6" s="153"/>
      <c r="E6" s="153"/>
      <c r="F6" s="7"/>
      <c r="G6" s="7"/>
      <c r="H6" s="6"/>
    </row>
    <row r="7" spans="1:8" ht="12.75" customHeight="1" x14ac:dyDescent="0.2">
      <c r="A7" s="134" t="s">
        <v>244</v>
      </c>
      <c r="B7" s="64" t="str">
        <f>numerodeconcurso</f>
        <v>2009/0257-0001</v>
      </c>
      <c r="D7" s="8" t="s">
        <v>40</v>
      </c>
      <c r="E7" s="105">
        <f>fechadeconcurso</f>
        <v>40017</v>
      </c>
      <c r="F7" s="7"/>
      <c r="G7" s="7"/>
      <c r="H7" s="6"/>
    </row>
    <row r="8" spans="1:8" ht="12.75" customHeight="1" x14ac:dyDescent="0.2">
      <c r="A8" s="134" t="s">
        <v>174</v>
      </c>
      <c r="B8" s="15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53"/>
      <c r="D8" s="153"/>
      <c r="E8" s="153"/>
      <c r="F8" s="7"/>
      <c r="G8" s="7"/>
      <c r="H8" s="6"/>
    </row>
    <row r="9" spans="1:8" ht="12.75" customHeight="1" x14ac:dyDescent="0.2">
      <c r="A9" s="134"/>
      <c r="B9" s="153"/>
      <c r="C9" s="153"/>
      <c r="D9" s="153"/>
      <c r="E9" s="153"/>
      <c r="F9" s="7"/>
      <c r="G9" s="7"/>
      <c r="H9" s="6"/>
    </row>
    <row r="10" spans="1:8" ht="12.75" customHeight="1" x14ac:dyDescent="0.2">
      <c r="A10" s="135"/>
      <c r="B10" s="153"/>
      <c r="C10" s="153"/>
      <c r="D10" s="153"/>
      <c r="E10" s="153"/>
      <c r="F10" s="5"/>
      <c r="G10" s="7"/>
      <c r="H10" s="6"/>
    </row>
    <row r="11" spans="1:8" ht="12.75" customHeight="1" x14ac:dyDescent="0.2">
      <c r="A11" s="135"/>
      <c r="B11" s="153"/>
      <c r="C11" s="153"/>
      <c r="D11" s="153"/>
      <c r="E11" s="153"/>
      <c r="F11" s="8" t="s">
        <v>177</v>
      </c>
      <c r="G11" s="5" t="str">
        <f>plazocalculado&amp;" días naturales"</f>
        <v>153 días naturales</v>
      </c>
      <c r="H11" s="6"/>
    </row>
    <row r="12" spans="1:8" ht="12.75" customHeight="1" x14ac:dyDescent="0.2">
      <c r="A12" s="134" t="s">
        <v>175</v>
      </c>
      <c r="B12" s="5" t="str">
        <f>direcciondelaobra</f>
        <v>Tramo de Barranca del Muerto a Tlahuac.</v>
      </c>
      <c r="C12" s="9"/>
      <c r="D12" s="65"/>
      <c r="F12" s="67" t="s">
        <v>178</v>
      </c>
      <c r="G12" s="110">
        <f>fechainicio</f>
        <v>40026</v>
      </c>
      <c r="H12" s="6"/>
    </row>
    <row r="13" spans="1:8" ht="12.75" customHeight="1" thickBot="1" x14ac:dyDescent="0.25">
      <c r="A13" s="136" t="s">
        <v>176</v>
      </c>
      <c r="B13" s="10" t="str">
        <f>ciudaddelaobra&amp;", "&amp;estadodelaobra</f>
        <v>México, Distrito Federal</v>
      </c>
      <c r="C13" s="10"/>
      <c r="D13" s="66"/>
      <c r="E13" s="66"/>
      <c r="F13" s="68" t="s">
        <v>179</v>
      </c>
      <c r="G13" s="111">
        <f>fechaterminacion</f>
        <v>40178</v>
      </c>
      <c r="H13" s="112"/>
    </row>
    <row r="14" spans="1:8" ht="15" customHeight="1" thickTop="1" x14ac:dyDescent="0.2">
      <c r="A14" s="132" t="s">
        <v>41</v>
      </c>
      <c r="B14" s="11"/>
      <c r="C14" s="11"/>
      <c r="D14" s="11"/>
      <c r="E14" s="11"/>
      <c r="F14" s="11"/>
      <c r="G14" s="21"/>
    </row>
    <row r="15" spans="1:8" ht="12.75" customHeight="1" thickBot="1" x14ac:dyDescent="0.25">
      <c r="A15" s="3"/>
      <c r="B15" s="3"/>
      <c r="C15" s="3"/>
      <c r="D15" s="3"/>
      <c r="E15" s="3"/>
      <c r="F15" s="3"/>
    </row>
    <row r="16" spans="1:8" ht="12.75" customHeight="1" thickTop="1" thickBot="1" x14ac:dyDescent="0.25">
      <c r="A16" s="12" t="s">
        <v>42</v>
      </c>
      <c r="B16" s="13" t="s">
        <v>43</v>
      </c>
      <c r="C16" s="13" t="s">
        <v>44</v>
      </c>
      <c r="D16" s="13" t="s">
        <v>49</v>
      </c>
      <c r="E16" s="13" t="s">
        <v>50</v>
      </c>
      <c r="F16" s="90" t="s">
        <v>30</v>
      </c>
    </row>
    <row r="17" spans="1:8" ht="12.75" customHeight="1" thickTop="1" x14ac:dyDescent="0.2">
      <c r="A17" s="3" t="s">
        <v>45</v>
      </c>
      <c r="B17" s="14"/>
      <c r="C17" s="14"/>
      <c r="D17" s="14"/>
      <c r="E17" s="14"/>
      <c r="F17" s="3"/>
      <c r="G17" s="3"/>
    </row>
    <row r="18" spans="1:8" ht="12.75" customHeight="1" x14ac:dyDescent="0.2">
      <c r="A18" s="84" t="s">
        <v>117</v>
      </c>
      <c r="B18" s="115" t="s">
        <v>121</v>
      </c>
      <c r="C18" s="15" t="s">
        <v>32</v>
      </c>
      <c r="D18" s="104" t="s">
        <v>191</v>
      </c>
      <c r="E18" s="23" t="s">
        <v>189</v>
      </c>
      <c r="F18" s="154" t="s">
        <v>194</v>
      </c>
    </row>
    <row r="19" spans="1:8" ht="12.75" customHeight="1" x14ac:dyDescent="0.2">
      <c r="A19" s="69"/>
      <c r="B19" s="16"/>
      <c r="C19" s="15"/>
      <c r="D19" s="17"/>
      <c r="E19" s="23"/>
      <c r="F19" s="104" t="s">
        <v>196</v>
      </c>
    </row>
    <row r="20" spans="1:8" ht="12.75" customHeight="1" x14ac:dyDescent="0.2">
      <c r="A20" s="69"/>
      <c r="B20" s="16"/>
      <c r="C20" s="15"/>
      <c r="D20" s="17"/>
      <c r="E20" s="23"/>
      <c r="F20" s="83" t="s">
        <v>198</v>
      </c>
    </row>
    <row r="21" spans="1:8" ht="12.75" customHeight="1" x14ac:dyDescent="0.2">
      <c r="A21" s="69"/>
      <c r="B21" s="16"/>
      <c r="C21" s="15"/>
      <c r="D21" s="17"/>
      <c r="E21" s="23"/>
      <c r="F21" s="89"/>
    </row>
    <row r="22" spans="1:8" s="3" customFormat="1" x14ac:dyDescent="0.2">
      <c r="A22" s="3" t="s">
        <v>186</v>
      </c>
      <c r="F22" s="5"/>
      <c r="G22" s="7"/>
    </row>
    <row r="23" spans="1:8" s="3" customFormat="1" ht="11.25" x14ac:dyDescent="0.2">
      <c r="A23" s="71"/>
      <c r="B23" s="72"/>
      <c r="C23" s="72"/>
      <c r="D23" s="72"/>
      <c r="E23" s="73"/>
      <c r="F23" s="87"/>
    </row>
    <row r="24" spans="1:8" s="3" customFormat="1" ht="11.25" x14ac:dyDescent="0.2">
      <c r="A24" s="75"/>
      <c r="B24" s="8"/>
      <c r="C24" s="8"/>
      <c r="D24" s="8"/>
      <c r="E24" s="76" t="s">
        <v>187</v>
      </c>
      <c r="F24" s="77" t="s">
        <v>200</v>
      </c>
    </row>
    <row r="25" spans="1:8" s="3" customFormat="1" ht="11.25" x14ac:dyDescent="0.2">
      <c r="A25" s="75"/>
      <c r="B25" s="8"/>
      <c r="C25" s="8"/>
      <c r="D25" s="8"/>
      <c r="E25" s="76" t="s">
        <v>188</v>
      </c>
      <c r="F25" s="77" t="s">
        <v>201</v>
      </c>
    </row>
    <row r="26" spans="1:8" s="3" customFormat="1" ht="11.25" x14ac:dyDescent="0.2">
      <c r="A26" s="75"/>
      <c r="B26" s="8"/>
      <c r="C26" s="8"/>
      <c r="D26" s="8"/>
      <c r="E26" s="76" t="s">
        <v>216</v>
      </c>
      <c r="F26" s="86" t="s">
        <v>211</v>
      </c>
    </row>
    <row r="27" spans="1:8" ht="12.75" customHeight="1" x14ac:dyDescent="0.2">
      <c r="A27" s="75"/>
      <c r="B27" s="8"/>
      <c r="C27" s="8"/>
      <c r="D27" s="8"/>
      <c r="E27" s="76" t="s">
        <v>215</v>
      </c>
      <c r="F27" s="86" t="s">
        <v>213</v>
      </c>
    </row>
    <row r="28" spans="1:8" x14ac:dyDescent="0.2">
      <c r="A28" s="81" t="str">
        <f>cargo&amp;": "&amp;responsable</f>
        <v>DIRECTOR GENERAL: JORGE L. DÁVALOS MICELI</v>
      </c>
      <c r="B28" s="78"/>
      <c r="C28" s="78"/>
      <c r="D28" s="78"/>
      <c r="E28" s="79"/>
      <c r="F28" s="80"/>
    </row>
    <row r="29" spans="1:8" x14ac:dyDescent="0.2">
      <c r="H29" s="3" t="s">
        <v>46</v>
      </c>
    </row>
  </sheetData>
  <mergeCells count="3">
    <mergeCell ref="B4:E6"/>
    <mergeCell ref="B8:E11"/>
    <mergeCell ref="A2:E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showGridLines="0" showZeros="0" tabSelected="1" zoomScaleNormal="100" workbookViewId="0">
      <selection activeCell="I19" sqref="I19"/>
    </sheetView>
  </sheetViews>
  <sheetFormatPr baseColWidth="10" defaultColWidth="9.140625" defaultRowHeight="12.75" x14ac:dyDescent="0.2"/>
  <cols>
    <col min="1" max="1" width="11.7109375" customWidth="1"/>
    <col min="2" max="2" width="30.7109375" customWidth="1"/>
    <col min="3" max="3" width="6.7109375" customWidth="1"/>
    <col min="4" max="5" width="8.7109375" customWidth="1"/>
    <col min="6" max="8" width="10.7109375" customWidth="1"/>
    <col min="9" max="9" width="9.7109375" customWidth="1"/>
    <col min="10" max="10" width="11.7109375" customWidth="1"/>
    <col min="11" max="13" width="6.7109375" customWidth="1"/>
  </cols>
  <sheetData>
    <row r="1" spans="1:10" ht="12.75" customHeight="1" thickBot="1" x14ac:dyDescent="0.25">
      <c r="A1" s="3" t="s">
        <v>39</v>
      </c>
      <c r="B1" s="3"/>
      <c r="C1" s="3"/>
      <c r="D1" s="3"/>
      <c r="E1" s="3"/>
      <c r="F1" s="3"/>
    </row>
    <row r="2" spans="1:10" ht="15" customHeight="1" thickTop="1" x14ac:dyDescent="0.2">
      <c r="A2" s="145" t="str">
        <f>razonsocial</f>
        <v>Neodata, S.A. de C.V.</v>
      </c>
      <c r="B2" s="146"/>
      <c r="C2" s="146"/>
      <c r="D2" s="146"/>
      <c r="E2" s="146"/>
      <c r="F2" s="146"/>
      <c r="G2" s="146"/>
      <c r="H2" s="19"/>
      <c r="I2" s="113"/>
      <c r="J2" s="20"/>
    </row>
    <row r="3" spans="1:10" ht="15" customHeight="1" x14ac:dyDescent="0.2">
      <c r="A3" s="147"/>
      <c r="B3" s="148"/>
      <c r="C3" s="148"/>
      <c r="D3" s="148"/>
      <c r="E3" s="148"/>
      <c r="F3" s="148"/>
      <c r="G3" s="148"/>
      <c r="H3" s="141"/>
      <c r="I3" s="7"/>
      <c r="J3" s="6"/>
    </row>
    <row r="4" spans="1:10" ht="12.75" customHeight="1" x14ac:dyDescent="0.2">
      <c r="A4" s="134" t="s">
        <v>173</v>
      </c>
      <c r="B4" s="142" t="str">
        <f>nombrecliente</f>
        <v>Sistema de Comunicaciones y Transportes, Sistema de Transporte Colectivo Metro, Administración General de Recursos, Línea 12 (Línea Dorada)</v>
      </c>
      <c r="C4" s="142"/>
      <c r="D4" s="142"/>
      <c r="E4" s="142"/>
      <c r="F4" s="142"/>
      <c r="G4" s="142"/>
      <c r="H4" s="7"/>
      <c r="I4" s="7"/>
      <c r="J4" s="6"/>
    </row>
    <row r="5" spans="1:10" ht="12.75" customHeight="1" x14ac:dyDescent="0.2">
      <c r="A5" s="135"/>
      <c r="B5" s="142"/>
      <c r="C5" s="142"/>
      <c r="D5" s="142"/>
      <c r="E5" s="142"/>
      <c r="F5" s="142"/>
      <c r="G5" s="142"/>
      <c r="H5" s="7"/>
      <c r="I5" s="7"/>
      <c r="J5" s="6"/>
    </row>
    <row r="6" spans="1:10" ht="12.75" customHeight="1" x14ac:dyDescent="0.2">
      <c r="A6" s="135"/>
      <c r="B6" s="142"/>
      <c r="C6" s="142"/>
      <c r="D6" s="142"/>
      <c r="E6" s="142"/>
      <c r="F6" s="142"/>
      <c r="G6" s="142"/>
      <c r="H6" s="7"/>
      <c r="I6" s="7"/>
      <c r="J6" s="6"/>
    </row>
    <row r="7" spans="1:10" ht="12.75" customHeight="1" x14ac:dyDescent="0.2">
      <c r="A7" s="134" t="s">
        <v>245</v>
      </c>
      <c r="B7" s="64" t="str">
        <f>numerodeconcurso</f>
        <v>2009/0257-0001</v>
      </c>
      <c r="F7" s="8" t="s">
        <v>40</v>
      </c>
      <c r="G7" s="105">
        <f>fechadeconcurso</f>
        <v>40017</v>
      </c>
      <c r="H7" s="7"/>
      <c r="I7" s="7"/>
      <c r="J7" s="6"/>
    </row>
    <row r="8" spans="1:10" ht="12.75" customHeight="1" x14ac:dyDescent="0.2">
      <c r="A8" s="134" t="s">
        <v>174</v>
      </c>
      <c r="B8" s="15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53"/>
      <c r="D8" s="153"/>
      <c r="E8" s="153"/>
      <c r="F8" s="153"/>
      <c r="G8" s="153"/>
      <c r="H8" s="7"/>
      <c r="I8" s="7"/>
      <c r="J8" s="6"/>
    </row>
    <row r="9" spans="1:10" ht="12.75" customHeight="1" x14ac:dyDescent="0.2">
      <c r="A9" s="135"/>
      <c r="B9" s="153"/>
      <c r="C9" s="153"/>
      <c r="D9" s="153"/>
      <c r="E9" s="153"/>
      <c r="F9" s="153"/>
      <c r="G9" s="153"/>
      <c r="H9" s="5"/>
      <c r="I9" s="7"/>
      <c r="J9" s="6"/>
    </row>
    <row r="10" spans="1:10" ht="12.75" customHeight="1" x14ac:dyDescent="0.2">
      <c r="A10" s="135"/>
      <c r="B10" s="153"/>
      <c r="C10" s="153"/>
      <c r="D10" s="153"/>
      <c r="E10" s="153"/>
      <c r="F10" s="153"/>
      <c r="G10" s="153"/>
      <c r="H10" s="5"/>
      <c r="I10" s="7"/>
      <c r="J10" s="6"/>
    </row>
    <row r="11" spans="1:10" ht="12.75" customHeight="1" x14ac:dyDescent="0.2">
      <c r="A11" s="135"/>
      <c r="B11" s="153"/>
      <c r="C11" s="153"/>
      <c r="D11" s="153"/>
      <c r="E11" s="153"/>
      <c r="F11" s="153"/>
      <c r="G11" s="153"/>
      <c r="H11" s="8" t="s">
        <v>177</v>
      </c>
      <c r="I11" s="5" t="str">
        <f>plazocalculado&amp;" días naturales"</f>
        <v>153 días naturales</v>
      </c>
      <c r="J11" s="6"/>
    </row>
    <row r="12" spans="1:10" ht="12.75" customHeight="1" x14ac:dyDescent="0.2">
      <c r="A12" s="134" t="s">
        <v>175</v>
      </c>
      <c r="B12" s="5" t="str">
        <f>direcciondelaobra</f>
        <v>Tramo de Barranca del Muerto a Tlahuac.</v>
      </c>
      <c r="C12" s="9"/>
      <c r="D12" s="65"/>
      <c r="H12" s="67" t="s">
        <v>178</v>
      </c>
      <c r="I12" s="110">
        <f>fechainicio</f>
        <v>40026</v>
      </c>
      <c r="J12" s="6"/>
    </row>
    <row r="13" spans="1:10" ht="12.75" customHeight="1" thickBot="1" x14ac:dyDescent="0.25">
      <c r="A13" s="136" t="s">
        <v>176</v>
      </c>
      <c r="B13" s="10" t="str">
        <f>ciudaddelaobra&amp;", "&amp;estadodelaobra</f>
        <v>México, Distrito Federal</v>
      </c>
      <c r="C13" s="10"/>
      <c r="D13" s="66"/>
      <c r="E13" s="66"/>
      <c r="F13" s="66"/>
      <c r="G13" s="66"/>
      <c r="H13" s="68" t="s">
        <v>179</v>
      </c>
      <c r="I13" s="111">
        <f>fechaterminacion</f>
        <v>40178</v>
      </c>
      <c r="J13" s="112"/>
    </row>
    <row r="14" spans="1:10" ht="12.75" customHeight="1" thickTop="1" x14ac:dyDescent="0.2">
      <c r="A14" s="3"/>
      <c r="B14" s="3"/>
      <c r="C14" s="3"/>
      <c r="D14" s="3"/>
      <c r="E14" s="3"/>
      <c r="F14" s="3"/>
    </row>
    <row r="15" spans="1:10" ht="15" customHeight="1" x14ac:dyDescent="0.2">
      <c r="A15" s="132" t="s">
        <v>41</v>
      </c>
      <c r="B15" s="11"/>
      <c r="C15" s="11"/>
      <c r="D15" s="11"/>
      <c r="E15" s="11"/>
      <c r="F15" s="11"/>
      <c r="G15" s="21"/>
      <c r="H15" s="21"/>
      <c r="I15" s="21"/>
      <c r="J15" s="21"/>
    </row>
    <row r="16" spans="1:10" ht="12.75" customHeight="1" thickBot="1" x14ac:dyDescent="0.25">
      <c r="A16" s="3"/>
      <c r="B16" s="3"/>
      <c r="C16" s="3"/>
      <c r="D16" s="3"/>
      <c r="E16" s="3"/>
      <c r="F16" s="3"/>
    </row>
    <row r="17" spans="1:13" ht="12.75" customHeight="1" thickTop="1" thickBot="1" x14ac:dyDescent="0.25">
      <c r="A17" s="12" t="s">
        <v>42</v>
      </c>
      <c r="B17" s="13" t="s">
        <v>43</v>
      </c>
      <c r="C17" s="13" t="s">
        <v>44</v>
      </c>
      <c r="D17" s="13" t="s">
        <v>49</v>
      </c>
      <c r="E17" s="13" t="s">
        <v>50</v>
      </c>
      <c r="F17" s="13" t="s">
        <v>51</v>
      </c>
      <c r="G17" s="13" t="s">
        <v>52</v>
      </c>
      <c r="H17" s="13" t="s">
        <v>53</v>
      </c>
      <c r="I17" s="90" t="s">
        <v>30</v>
      </c>
    </row>
    <row r="18" spans="1:13" ht="12.75" customHeight="1" thickTop="1" x14ac:dyDescent="0.2">
      <c r="A18" s="3" t="s">
        <v>45</v>
      </c>
      <c r="B18" s="14"/>
      <c r="C18" s="14"/>
      <c r="D18" s="14"/>
      <c r="E18" s="14"/>
      <c r="F18" s="14"/>
      <c r="G18" s="14"/>
      <c r="H18" s="14"/>
      <c r="I18" s="3"/>
      <c r="J18" s="3"/>
      <c r="K18" s="3"/>
      <c r="L18" s="3"/>
    </row>
    <row r="19" spans="1:13" ht="12.75" customHeight="1" x14ac:dyDescent="0.2">
      <c r="A19" s="84" t="s">
        <v>117</v>
      </c>
      <c r="B19" s="115" t="s">
        <v>121</v>
      </c>
      <c r="C19" s="15" t="s">
        <v>32</v>
      </c>
      <c r="D19" s="104" t="s">
        <v>191</v>
      </c>
      <c r="E19" s="23" t="s">
        <v>189</v>
      </c>
      <c r="F19" s="88" t="s">
        <v>36</v>
      </c>
      <c r="G19" s="104" t="s">
        <v>35</v>
      </c>
      <c r="H19" s="88" t="s">
        <v>37</v>
      </c>
      <c r="I19" s="154" t="s">
        <v>194</v>
      </c>
      <c r="M19" s="18"/>
    </row>
    <row r="20" spans="1:13" ht="12.75" customHeight="1" x14ac:dyDescent="0.2">
      <c r="A20" s="69"/>
      <c r="B20" s="16"/>
      <c r="C20" s="15"/>
      <c r="D20" s="17"/>
      <c r="E20" s="23"/>
      <c r="F20" s="24"/>
      <c r="G20" s="25"/>
      <c r="H20" s="24"/>
      <c r="I20" s="91" t="s">
        <v>196</v>
      </c>
      <c r="M20" s="18"/>
    </row>
    <row r="21" spans="1:13" ht="12.75" customHeight="1" x14ac:dyDescent="0.2">
      <c r="A21" s="69"/>
      <c r="B21" s="16"/>
      <c r="C21" s="15"/>
      <c r="D21" s="17"/>
      <c r="E21" s="23"/>
      <c r="F21" s="24"/>
      <c r="G21" s="25"/>
      <c r="H21" s="24"/>
      <c r="I21" s="83" t="s">
        <v>198</v>
      </c>
      <c r="M21" s="18"/>
    </row>
    <row r="22" spans="1:13" ht="12.75" customHeight="1" x14ac:dyDescent="0.2">
      <c r="A22" s="69"/>
      <c r="B22" s="16"/>
      <c r="C22" s="15"/>
      <c r="D22" s="17"/>
      <c r="E22" s="23"/>
      <c r="F22" s="24"/>
      <c r="G22" s="25"/>
      <c r="H22" s="24"/>
      <c r="I22" s="89"/>
      <c r="M22" s="18"/>
    </row>
    <row r="23" spans="1:13" s="3" customFormat="1" x14ac:dyDescent="0.2">
      <c r="A23" s="3" t="s">
        <v>186</v>
      </c>
      <c r="F23" s="5"/>
      <c r="G23" s="7"/>
    </row>
    <row r="24" spans="1:13" s="3" customFormat="1" ht="11.25" x14ac:dyDescent="0.2">
      <c r="A24" s="71"/>
      <c r="B24" s="72"/>
      <c r="C24" s="72"/>
      <c r="D24" s="72"/>
      <c r="E24" s="72"/>
      <c r="F24" s="72"/>
      <c r="G24" s="72"/>
      <c r="H24" s="73"/>
      <c r="I24" s="87"/>
    </row>
    <row r="25" spans="1:13" s="3" customFormat="1" ht="11.25" x14ac:dyDescent="0.2">
      <c r="A25" s="75"/>
      <c r="B25" s="8"/>
      <c r="C25" s="8"/>
      <c r="D25" s="8"/>
      <c r="E25" s="8"/>
      <c r="F25" s="8"/>
      <c r="G25" s="8"/>
      <c r="H25" s="76" t="s">
        <v>187</v>
      </c>
      <c r="I25" s="77" t="s">
        <v>200</v>
      </c>
    </row>
    <row r="26" spans="1:13" s="3" customFormat="1" ht="11.25" x14ac:dyDescent="0.2">
      <c r="A26" s="75"/>
      <c r="B26" s="8"/>
      <c r="C26" s="8"/>
      <c r="D26" s="8"/>
      <c r="E26" s="8"/>
      <c r="F26" s="8"/>
      <c r="G26" s="8"/>
      <c r="H26" s="76" t="s">
        <v>188</v>
      </c>
      <c r="I26" s="77" t="s">
        <v>201</v>
      </c>
    </row>
    <row r="27" spans="1:13" s="3" customFormat="1" ht="11.25" x14ac:dyDescent="0.2">
      <c r="A27" s="75"/>
      <c r="B27" s="8"/>
      <c r="C27" s="8"/>
      <c r="D27" s="8"/>
      <c r="E27" s="8"/>
      <c r="F27" s="8"/>
      <c r="G27" s="8"/>
      <c r="H27" s="76" t="s">
        <v>216</v>
      </c>
      <c r="I27" s="86" t="s">
        <v>211</v>
      </c>
    </row>
    <row r="28" spans="1:13" ht="12.75" customHeight="1" x14ac:dyDescent="0.2">
      <c r="A28" s="75"/>
      <c r="B28" s="8"/>
      <c r="C28" s="8"/>
      <c r="D28" s="8"/>
      <c r="E28" s="8"/>
      <c r="F28" s="8"/>
      <c r="G28" s="8"/>
      <c r="H28" s="76" t="s">
        <v>215</v>
      </c>
      <c r="I28" s="86" t="s">
        <v>213</v>
      </c>
    </row>
    <row r="29" spans="1:13" x14ac:dyDescent="0.2">
      <c r="A29" s="81" t="str">
        <f>cargo&amp;": "&amp;responsable</f>
        <v>DIRECTOR GENERAL: JORGE L. DÁVALOS MICELI</v>
      </c>
      <c r="B29" s="78"/>
      <c r="C29" s="78"/>
      <c r="D29" s="78"/>
      <c r="E29" s="78"/>
      <c r="F29" s="78"/>
      <c r="G29" s="78"/>
      <c r="H29" s="79"/>
      <c r="I29" s="80"/>
    </row>
    <row r="30" spans="1:13" x14ac:dyDescent="0.2">
      <c r="J30" s="3" t="s">
        <v>46</v>
      </c>
    </row>
  </sheetData>
  <mergeCells count="3">
    <mergeCell ref="B8:G11"/>
    <mergeCell ref="A2:G3"/>
    <mergeCell ref="B4:G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showGridLines="0" showZeros="0" workbookViewId="0"/>
  </sheetViews>
  <sheetFormatPr baseColWidth="10" defaultColWidth="9.140625" defaultRowHeight="12.75" x14ac:dyDescent="0.2"/>
  <cols>
    <col min="1" max="1" width="29.7109375" customWidth="1"/>
    <col min="2" max="2" width="67.42578125" customWidth="1"/>
  </cols>
  <sheetData>
    <row r="1" spans="1:2" ht="12.75" customHeight="1" x14ac:dyDescent="0.2">
      <c r="A1" s="1" t="s">
        <v>29</v>
      </c>
      <c r="B1" s="1"/>
    </row>
    <row r="2" spans="1:2" ht="12.75" customHeight="1" x14ac:dyDescent="0.2">
      <c r="A2" s="1"/>
      <c r="B2" s="1"/>
    </row>
    <row r="3" spans="1:2" ht="14.25" customHeight="1" x14ac:dyDescent="0.2">
      <c r="A3" s="45" t="s">
        <v>217</v>
      </c>
      <c r="B3" s="46"/>
    </row>
    <row r="4" spans="1:2" ht="12.75" customHeight="1" x14ac:dyDescent="0.2">
      <c r="A4" s="47" t="s">
        <v>1</v>
      </c>
      <c r="B4" s="48" t="s">
        <v>2</v>
      </c>
    </row>
    <row r="5" spans="1:2" ht="12.75" customHeight="1" x14ac:dyDescent="0.2">
      <c r="A5" s="33" t="s">
        <v>117</v>
      </c>
      <c r="B5" s="49" t="s">
        <v>118</v>
      </c>
    </row>
    <row r="6" spans="1:2" ht="12.75" customHeight="1" x14ac:dyDescent="0.2">
      <c r="A6" s="33" t="s">
        <v>119</v>
      </c>
      <c r="B6" s="49" t="s">
        <v>31</v>
      </c>
    </row>
    <row r="7" spans="1:2" ht="12.75" customHeight="1" x14ac:dyDescent="0.2">
      <c r="A7" s="33" t="s">
        <v>125</v>
      </c>
      <c r="B7" s="50" t="s">
        <v>181</v>
      </c>
    </row>
    <row r="8" spans="1:2" ht="12.75" customHeight="1" x14ac:dyDescent="0.2">
      <c r="A8" s="33" t="s">
        <v>121</v>
      </c>
      <c r="B8" s="70" t="s">
        <v>180</v>
      </c>
    </row>
    <row r="9" spans="1:2" ht="12.75" customHeight="1" x14ac:dyDescent="0.2">
      <c r="A9" s="53" t="s">
        <v>189</v>
      </c>
      <c r="B9" s="70" t="s">
        <v>190</v>
      </c>
    </row>
    <row r="10" spans="1:2" ht="12.75" customHeight="1" x14ac:dyDescent="0.2">
      <c r="A10" s="33" t="s">
        <v>37</v>
      </c>
      <c r="B10" s="50" t="s">
        <v>182</v>
      </c>
    </row>
    <row r="11" spans="1:2" ht="12.75" customHeight="1" x14ac:dyDescent="0.2">
      <c r="A11" s="53" t="s">
        <v>33</v>
      </c>
      <c r="B11" s="70" t="s">
        <v>184</v>
      </c>
    </row>
    <row r="12" spans="1:2" ht="12.75" customHeight="1" x14ac:dyDescent="0.2">
      <c r="A12" s="53" t="s">
        <v>34</v>
      </c>
      <c r="B12" s="70" t="s">
        <v>185</v>
      </c>
    </row>
    <row r="13" spans="1:2" s="82" customFormat="1" ht="12.75" customHeight="1" x14ac:dyDescent="0.2">
      <c r="A13" s="53" t="s">
        <v>194</v>
      </c>
      <c r="B13" s="70" t="s">
        <v>195</v>
      </c>
    </row>
    <row r="14" spans="1:2" s="82" customFormat="1" x14ac:dyDescent="0.2">
      <c r="A14" s="53" t="s">
        <v>196</v>
      </c>
      <c r="B14" s="70" t="s">
        <v>197</v>
      </c>
    </row>
    <row r="15" spans="1:2" s="82" customFormat="1" x14ac:dyDescent="0.2">
      <c r="A15" s="53" t="s">
        <v>198</v>
      </c>
      <c r="B15" s="70" t="s">
        <v>199</v>
      </c>
    </row>
    <row r="16" spans="1:2" ht="12.75" customHeight="1" x14ac:dyDescent="0.2">
      <c r="A16" s="33" t="s">
        <v>123</v>
      </c>
      <c r="B16" s="49" t="s">
        <v>124</v>
      </c>
    </row>
    <row r="17" spans="1:2" ht="12.75" customHeight="1" x14ac:dyDescent="0.2">
      <c r="A17" s="33" t="s">
        <v>36</v>
      </c>
      <c r="B17" s="50" t="s">
        <v>183</v>
      </c>
    </row>
    <row r="18" spans="1:2" ht="12.75" customHeight="1" x14ac:dyDescent="0.2">
      <c r="A18" s="53" t="s">
        <v>191</v>
      </c>
      <c r="B18" s="70" t="s">
        <v>192</v>
      </c>
    </row>
    <row r="19" spans="1:2" ht="12.75" customHeight="1" x14ac:dyDescent="0.2">
      <c r="A19" s="33" t="s">
        <v>126</v>
      </c>
      <c r="B19" s="49" t="s">
        <v>38</v>
      </c>
    </row>
    <row r="20" spans="1:2" ht="12.75" customHeight="1" x14ac:dyDescent="0.2">
      <c r="A20" s="53" t="s">
        <v>14</v>
      </c>
      <c r="B20" s="70" t="s">
        <v>193</v>
      </c>
    </row>
    <row r="21" spans="1:2" ht="12.75" customHeight="1" x14ac:dyDescent="0.2">
      <c r="A21" s="32" t="s">
        <v>30</v>
      </c>
      <c r="B21" s="50" t="s">
        <v>127</v>
      </c>
    </row>
    <row r="22" spans="1:2" ht="12.75" customHeight="1" x14ac:dyDescent="0.2">
      <c r="A22" s="33" t="s">
        <v>32</v>
      </c>
      <c r="B22" s="49" t="s">
        <v>120</v>
      </c>
    </row>
    <row r="23" spans="1:2" ht="12.75" customHeight="1" x14ac:dyDescent="0.2">
      <c r="A23" s="33" t="s">
        <v>35</v>
      </c>
      <c r="B23" s="49" t="s">
        <v>122</v>
      </c>
    </row>
    <row r="24" spans="1:2" x14ac:dyDescent="0.2">
      <c r="A24" s="28" t="s">
        <v>172</v>
      </c>
      <c r="B24" s="34"/>
    </row>
    <row r="25" spans="1:2" x14ac:dyDescent="0.2">
      <c r="A25" s="62" t="s">
        <v>200</v>
      </c>
      <c r="B25" s="62" t="s">
        <v>205</v>
      </c>
    </row>
    <row r="26" spans="1:2" x14ac:dyDescent="0.2">
      <c r="A26" s="63" t="s">
        <v>201</v>
      </c>
      <c r="B26" s="63" t="s">
        <v>206</v>
      </c>
    </row>
    <row r="27" spans="1:2" x14ac:dyDescent="0.2">
      <c r="A27" s="53" t="s">
        <v>202</v>
      </c>
      <c r="B27" s="33" t="s">
        <v>207</v>
      </c>
    </row>
    <row r="28" spans="1:2" x14ac:dyDescent="0.2">
      <c r="A28" s="53" t="s">
        <v>203</v>
      </c>
      <c r="B28" s="33" t="s">
        <v>208</v>
      </c>
    </row>
    <row r="29" spans="1:2" x14ac:dyDescent="0.2">
      <c r="A29" s="53" t="s">
        <v>204</v>
      </c>
      <c r="B29" s="33" t="s">
        <v>209</v>
      </c>
    </row>
    <row r="30" spans="1:2" x14ac:dyDescent="0.2">
      <c r="A30" s="53" t="s">
        <v>211</v>
      </c>
      <c r="B30" s="33" t="s">
        <v>212</v>
      </c>
    </row>
    <row r="31" spans="1:2" x14ac:dyDescent="0.2">
      <c r="A31" s="53" t="s">
        <v>213</v>
      </c>
      <c r="B31" s="33" t="s">
        <v>214</v>
      </c>
    </row>
  </sheetData>
  <pageMargins left="1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showGridLines="0" showZeros="0" zoomScaleNormal="100" workbookViewId="0">
      <selection activeCell="D21" sqref="D21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7.7109375" customWidth="1"/>
    <col min="4" max="4" width="11.7109375" bestFit="1" customWidth="1"/>
    <col min="5" max="5" width="9.7109375" customWidth="1"/>
    <col min="6" max="6" width="10.85546875" customWidth="1"/>
  </cols>
  <sheetData>
    <row r="1" spans="1:6" ht="12.75" customHeight="1" thickBot="1" x14ac:dyDescent="0.25">
      <c r="A1" s="3" t="s">
        <v>39</v>
      </c>
      <c r="B1" s="3"/>
      <c r="C1" s="3"/>
      <c r="D1" s="3"/>
    </row>
    <row r="2" spans="1:6" ht="15" customHeight="1" thickTop="1" x14ac:dyDescent="0.25">
      <c r="A2" s="145" t="str">
        <f>razonsocial</f>
        <v>Neodata, S.A. de C.V.</v>
      </c>
      <c r="B2" s="146"/>
      <c r="C2" s="146"/>
      <c r="D2" s="146"/>
      <c r="E2" s="4"/>
      <c r="F2" s="20"/>
    </row>
    <row r="3" spans="1:6" ht="15" customHeight="1" x14ac:dyDescent="0.25">
      <c r="A3" s="147"/>
      <c r="B3" s="148"/>
      <c r="C3" s="148"/>
      <c r="D3" s="148"/>
      <c r="E3" s="140"/>
      <c r="F3" s="6"/>
    </row>
    <row r="4" spans="1:6" ht="12.75" customHeight="1" x14ac:dyDescent="0.2">
      <c r="A4" s="134" t="s">
        <v>173</v>
      </c>
      <c r="B4" s="142" t="str">
        <f>nombrecliente</f>
        <v>Sistema de Comunicaciones y Transportes, Sistema de Transporte Colectivo Metro, Administración General de Recursos, Línea 12 (Línea Dorada)</v>
      </c>
      <c r="C4" s="142"/>
      <c r="D4" s="142"/>
      <c r="E4" s="5"/>
      <c r="F4" s="6"/>
    </row>
    <row r="5" spans="1:6" ht="12.75" customHeight="1" x14ac:dyDescent="0.2">
      <c r="A5" s="135"/>
      <c r="B5" s="142"/>
      <c r="C5" s="142"/>
      <c r="D5" s="142"/>
      <c r="E5" s="5"/>
      <c r="F5" s="6"/>
    </row>
    <row r="6" spans="1:6" ht="12.75" customHeight="1" x14ac:dyDescent="0.2">
      <c r="A6" s="135"/>
      <c r="B6" s="142"/>
      <c r="C6" s="142"/>
      <c r="D6" s="142"/>
      <c r="E6" s="5"/>
      <c r="F6" s="6"/>
    </row>
    <row r="7" spans="1:6" ht="12.75" customHeight="1" x14ac:dyDescent="0.2">
      <c r="A7" s="134" t="s">
        <v>244</v>
      </c>
      <c r="B7" s="64" t="str">
        <f>numerodeconcurso</f>
        <v>2009/0257-0001</v>
      </c>
      <c r="C7" s="8" t="s">
        <v>40</v>
      </c>
      <c r="D7" s="105">
        <f>fechadeconcurso</f>
        <v>40017</v>
      </c>
      <c r="E7" s="5"/>
      <c r="F7" s="6"/>
    </row>
    <row r="8" spans="1:6" ht="12.75" customHeight="1" x14ac:dyDescent="0.2">
      <c r="A8" s="134" t="s">
        <v>174</v>
      </c>
      <c r="B8" s="14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42"/>
      <c r="D8" s="142"/>
      <c r="E8" s="5"/>
      <c r="F8" s="6"/>
    </row>
    <row r="9" spans="1:6" ht="12.75" customHeight="1" x14ac:dyDescent="0.2">
      <c r="A9" s="135"/>
      <c r="B9" s="142"/>
      <c r="C9" s="142"/>
      <c r="D9" s="142"/>
      <c r="E9" s="5"/>
      <c r="F9" s="130" t="s">
        <v>242</v>
      </c>
    </row>
    <row r="10" spans="1:6" ht="12.75" customHeight="1" x14ac:dyDescent="0.2">
      <c r="A10" s="135"/>
      <c r="B10" s="142"/>
      <c r="C10" s="142"/>
      <c r="D10" s="142"/>
      <c r="E10" s="8"/>
      <c r="F10" s="143" t="s">
        <v>243</v>
      </c>
    </row>
    <row r="11" spans="1:6" ht="12.75" customHeight="1" x14ac:dyDescent="0.2">
      <c r="A11" s="135"/>
      <c r="B11" s="142"/>
      <c r="C11" s="142"/>
      <c r="D11" s="142"/>
      <c r="E11" s="5"/>
      <c r="F11" s="144"/>
    </row>
    <row r="12" spans="1:6" ht="12.75" customHeight="1" x14ac:dyDescent="0.2">
      <c r="A12" s="135"/>
      <c r="B12" s="142"/>
      <c r="C12" s="142"/>
      <c r="D12" s="142"/>
      <c r="E12" s="8"/>
      <c r="F12" s="6"/>
    </row>
    <row r="13" spans="1:6" ht="12.75" customHeight="1" x14ac:dyDescent="0.2">
      <c r="A13" s="137"/>
      <c r="B13" s="118"/>
      <c r="C13" s="118"/>
      <c r="D13" s="120" t="s">
        <v>177</v>
      </c>
      <c r="E13" s="121" t="str">
        <f>plazocalculado&amp;" días naturales"</f>
        <v>153 días naturales</v>
      </c>
      <c r="F13" s="6"/>
    </row>
    <row r="14" spans="1:6" ht="12.75" customHeight="1" x14ac:dyDescent="0.2">
      <c r="A14" s="138" t="s">
        <v>175</v>
      </c>
      <c r="B14" s="128" t="str">
        <f>direcciondelaobra</f>
        <v>Tramo de Barranca del Muerto a Tlahuac.</v>
      </c>
      <c r="C14" s="122"/>
      <c r="D14" s="123" t="s">
        <v>178</v>
      </c>
      <c r="E14" s="124">
        <f>fechainicio</f>
        <v>40026</v>
      </c>
      <c r="F14" s="6"/>
    </row>
    <row r="15" spans="1:6" ht="12.75" customHeight="1" thickBot="1" x14ac:dyDescent="0.25">
      <c r="A15" s="139" t="s">
        <v>176</v>
      </c>
      <c r="B15" s="129" t="str">
        <f>ciudaddelaobra&amp;", "&amp;estadodelaobra</f>
        <v>México, Distrito Federal</v>
      </c>
      <c r="C15" s="125"/>
      <c r="D15" s="126" t="s">
        <v>179</v>
      </c>
      <c r="E15" s="127">
        <f>fechaterminacion</f>
        <v>40178</v>
      </c>
      <c r="F15" s="112"/>
    </row>
    <row r="16" spans="1:6" ht="12.75" customHeight="1" thickTop="1" x14ac:dyDescent="0.2">
      <c r="A16" s="3"/>
      <c r="B16" s="3"/>
      <c r="C16" s="3"/>
      <c r="D16" s="3"/>
    </row>
    <row r="17" spans="1:6" ht="15" customHeight="1" x14ac:dyDescent="0.2">
      <c r="A17" s="132" t="s">
        <v>41</v>
      </c>
      <c r="B17" s="11"/>
      <c r="C17" s="11"/>
      <c r="D17" s="11"/>
    </row>
    <row r="18" spans="1:6" ht="12.75" customHeight="1" thickBot="1" x14ac:dyDescent="0.25">
      <c r="A18" s="3"/>
      <c r="B18" s="3"/>
      <c r="C18" s="3"/>
      <c r="D18" s="3"/>
    </row>
    <row r="19" spans="1:6" ht="12.75" customHeight="1" thickTop="1" thickBot="1" x14ac:dyDescent="0.25">
      <c r="A19" s="12" t="s">
        <v>42</v>
      </c>
      <c r="B19" s="13" t="s">
        <v>43</v>
      </c>
      <c r="C19" s="13" t="s">
        <v>44</v>
      </c>
      <c r="D19" s="90" t="s">
        <v>30</v>
      </c>
    </row>
    <row r="20" spans="1:6" ht="12.75" customHeight="1" thickTop="1" x14ac:dyDescent="0.2">
      <c r="A20" s="3" t="s">
        <v>45</v>
      </c>
      <c r="B20" s="14"/>
      <c r="C20" s="14"/>
      <c r="D20" s="3"/>
    </row>
    <row r="21" spans="1:6" ht="12.75" customHeight="1" x14ac:dyDescent="0.2">
      <c r="A21" s="84" t="s">
        <v>117</v>
      </c>
      <c r="B21" s="115" t="s">
        <v>121</v>
      </c>
      <c r="C21" s="131" t="s">
        <v>32</v>
      </c>
      <c r="D21" s="154" t="s">
        <v>194</v>
      </c>
      <c r="E21" s="18"/>
    </row>
    <row r="22" spans="1:6" ht="12.75" customHeight="1" x14ac:dyDescent="0.2">
      <c r="A22" s="69"/>
      <c r="B22" s="16"/>
      <c r="C22" s="15"/>
      <c r="D22" s="91" t="s">
        <v>196</v>
      </c>
      <c r="E22" s="18"/>
    </row>
    <row r="23" spans="1:6" ht="12.75" customHeight="1" x14ac:dyDescent="0.2">
      <c r="A23" s="69"/>
      <c r="B23" s="16"/>
      <c r="C23" s="15"/>
      <c r="D23" s="83" t="s">
        <v>198</v>
      </c>
      <c r="E23" s="18"/>
    </row>
    <row r="24" spans="1:6" ht="12.75" customHeight="1" x14ac:dyDescent="0.2">
      <c r="A24" s="69"/>
      <c r="B24" s="16"/>
      <c r="C24" s="15"/>
      <c r="D24" s="89"/>
      <c r="E24" s="18"/>
    </row>
    <row r="25" spans="1:6" s="3" customFormat="1" ht="11.25" x14ac:dyDescent="0.2">
      <c r="A25" s="3" t="s">
        <v>186</v>
      </c>
      <c r="F25" s="5"/>
    </row>
    <row r="26" spans="1:6" s="3" customFormat="1" ht="11.25" x14ac:dyDescent="0.2">
      <c r="A26" s="71"/>
      <c r="B26" s="72"/>
      <c r="C26" s="73"/>
      <c r="D26" s="74"/>
    </row>
    <row r="27" spans="1:6" s="3" customFormat="1" ht="11.25" x14ac:dyDescent="0.2">
      <c r="A27" s="75"/>
      <c r="B27" s="8"/>
      <c r="C27" s="76" t="s">
        <v>187</v>
      </c>
      <c r="D27" s="77" t="s">
        <v>200</v>
      </c>
    </row>
    <row r="28" spans="1:6" s="3" customFormat="1" ht="11.25" x14ac:dyDescent="0.2">
      <c r="A28" s="75"/>
      <c r="B28" s="8"/>
      <c r="C28" s="76" t="s">
        <v>188</v>
      </c>
      <c r="D28" s="77" t="s">
        <v>201</v>
      </c>
    </row>
    <row r="29" spans="1:6" s="3" customFormat="1" ht="11.25" x14ac:dyDescent="0.2">
      <c r="A29" s="81" t="str">
        <f>cargo&amp;": "&amp;responsable</f>
        <v>DIRECTOR GENERAL: JORGE L. DÁVALOS MICELI</v>
      </c>
      <c r="B29" s="78"/>
      <c r="C29" s="79"/>
      <c r="D29" s="80"/>
    </row>
    <row r="30" spans="1:6" ht="12.75" customHeight="1" x14ac:dyDescent="0.2">
      <c r="F30" s="3" t="s">
        <v>46</v>
      </c>
    </row>
  </sheetData>
  <mergeCells count="4">
    <mergeCell ref="B4:D6"/>
    <mergeCell ref="B8:D12"/>
    <mergeCell ref="F10:F11"/>
    <mergeCell ref="A2:D3"/>
  </mergeCells>
  <pageMargins left="0.59055118110236227" right="0.39370078740157483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showGridLines="0" showZeros="0" zoomScaleNormal="100" workbookViewId="0">
      <selection activeCell="D21" sqref="D21"/>
    </sheetView>
  </sheetViews>
  <sheetFormatPr baseColWidth="10" defaultColWidth="9.140625" defaultRowHeight="12.75" x14ac:dyDescent="0.2"/>
  <cols>
    <col min="1" max="1" width="18.42578125" customWidth="1"/>
    <col min="2" max="2" width="35.7109375" customWidth="1"/>
    <col min="3" max="3" width="7.7109375" customWidth="1"/>
    <col min="4" max="4" width="11.7109375" bestFit="1" customWidth="1"/>
    <col min="5" max="5" width="9.7109375" customWidth="1"/>
    <col min="6" max="6" width="11.140625" customWidth="1"/>
  </cols>
  <sheetData>
    <row r="1" spans="1:6" ht="12.75" customHeight="1" thickBot="1" x14ac:dyDescent="0.25">
      <c r="A1" s="3" t="s">
        <v>39</v>
      </c>
      <c r="B1" s="3"/>
      <c r="C1" s="3"/>
      <c r="D1" s="3"/>
    </row>
    <row r="2" spans="1:6" ht="15" customHeight="1" thickTop="1" x14ac:dyDescent="0.25">
      <c r="A2" s="145" t="str">
        <f>razonsocial</f>
        <v>Neodata, S.A. de C.V.</v>
      </c>
      <c r="B2" s="146"/>
      <c r="C2" s="146"/>
      <c r="D2" s="146"/>
      <c r="E2" s="4"/>
      <c r="F2" s="20"/>
    </row>
    <row r="3" spans="1:6" ht="15" customHeight="1" x14ac:dyDescent="0.25">
      <c r="A3" s="147"/>
      <c r="B3" s="148"/>
      <c r="C3" s="148"/>
      <c r="D3" s="148"/>
      <c r="E3" s="140"/>
      <c r="F3" s="6"/>
    </row>
    <row r="4" spans="1:6" ht="12.75" customHeight="1" x14ac:dyDescent="0.2">
      <c r="A4" s="134" t="s">
        <v>173</v>
      </c>
      <c r="B4" s="142" t="str">
        <f>nombrecliente</f>
        <v>Sistema de Comunicaciones y Transportes, Sistema de Transporte Colectivo Metro, Administración General de Recursos, Línea 12 (Línea Dorada)</v>
      </c>
      <c r="C4" s="142"/>
      <c r="D4" s="142"/>
      <c r="E4" s="5"/>
      <c r="F4" s="6"/>
    </row>
    <row r="5" spans="1:6" ht="12.75" customHeight="1" x14ac:dyDescent="0.2">
      <c r="A5" s="135"/>
      <c r="B5" s="142"/>
      <c r="C5" s="142"/>
      <c r="D5" s="142"/>
      <c r="E5" s="5"/>
      <c r="F5" s="6"/>
    </row>
    <row r="6" spans="1:6" ht="12.75" customHeight="1" x14ac:dyDescent="0.2">
      <c r="A6" s="135"/>
      <c r="B6" s="142"/>
      <c r="C6" s="142"/>
      <c r="D6" s="142"/>
      <c r="E6" s="5"/>
      <c r="F6" s="6"/>
    </row>
    <row r="7" spans="1:6" ht="12.75" customHeight="1" x14ac:dyDescent="0.2">
      <c r="A7" s="134" t="s">
        <v>244</v>
      </c>
      <c r="B7" s="64" t="str">
        <f>numerodeconcurso</f>
        <v>2009/0257-0001</v>
      </c>
      <c r="C7" s="8" t="s">
        <v>40</v>
      </c>
      <c r="D7" s="105">
        <f>fechadeconcurso</f>
        <v>40017</v>
      </c>
      <c r="E7" s="5"/>
      <c r="F7" s="6"/>
    </row>
    <row r="8" spans="1:6" ht="12.75" customHeight="1" x14ac:dyDescent="0.2">
      <c r="A8" s="134" t="s">
        <v>174</v>
      </c>
      <c r="B8" s="14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42"/>
      <c r="D8" s="142"/>
      <c r="E8" s="5"/>
      <c r="F8" s="6"/>
    </row>
    <row r="9" spans="1:6" ht="12.75" customHeight="1" x14ac:dyDescent="0.2">
      <c r="A9" s="135"/>
      <c r="B9" s="142"/>
      <c r="C9" s="142"/>
      <c r="D9" s="142"/>
      <c r="E9" s="5"/>
      <c r="F9" s="130" t="s">
        <v>242</v>
      </c>
    </row>
    <row r="10" spans="1:6" ht="12.75" customHeight="1" x14ac:dyDescent="0.2">
      <c r="A10" s="135"/>
      <c r="B10" s="142"/>
      <c r="C10" s="142"/>
      <c r="D10" s="142"/>
      <c r="E10" s="8"/>
      <c r="F10" s="143" t="s">
        <v>243</v>
      </c>
    </row>
    <row r="11" spans="1:6" ht="12.75" customHeight="1" x14ac:dyDescent="0.2">
      <c r="A11" s="135"/>
      <c r="B11" s="142"/>
      <c r="C11" s="142"/>
      <c r="D11" s="142"/>
      <c r="E11" s="5"/>
      <c r="F11" s="144"/>
    </row>
    <row r="12" spans="1:6" ht="12.75" customHeight="1" x14ac:dyDescent="0.2">
      <c r="A12" s="135"/>
      <c r="B12" s="142"/>
      <c r="C12" s="142"/>
      <c r="D12" s="142"/>
      <c r="E12" s="8"/>
      <c r="F12" s="6"/>
    </row>
    <row r="13" spans="1:6" ht="12.75" customHeight="1" x14ac:dyDescent="0.2">
      <c r="A13" s="137"/>
      <c r="B13" s="118"/>
      <c r="C13" s="118"/>
      <c r="D13" s="120" t="s">
        <v>177</v>
      </c>
      <c r="E13" s="121" t="str">
        <f>plazocalculado&amp;" días naturales"</f>
        <v>153 días naturales</v>
      </c>
      <c r="F13" s="6"/>
    </row>
    <row r="14" spans="1:6" ht="12.75" customHeight="1" x14ac:dyDescent="0.2">
      <c r="A14" s="138" t="s">
        <v>175</v>
      </c>
      <c r="B14" s="128" t="str">
        <f>direcciondelaobra</f>
        <v>Tramo de Barranca del Muerto a Tlahuac.</v>
      </c>
      <c r="C14" s="122"/>
      <c r="D14" s="123" t="s">
        <v>178</v>
      </c>
      <c r="E14" s="124">
        <f>fechainicio</f>
        <v>40026</v>
      </c>
      <c r="F14" s="6"/>
    </row>
    <row r="15" spans="1:6" ht="12.75" customHeight="1" thickBot="1" x14ac:dyDescent="0.25">
      <c r="A15" s="139" t="s">
        <v>176</v>
      </c>
      <c r="B15" s="129" t="str">
        <f>ciudaddelaobra&amp;", "&amp;estadodelaobra</f>
        <v>México, Distrito Federal</v>
      </c>
      <c r="C15" s="125"/>
      <c r="D15" s="126" t="s">
        <v>179</v>
      </c>
      <c r="E15" s="127">
        <f>fechaterminacion</f>
        <v>40178</v>
      </c>
      <c r="F15" s="112"/>
    </row>
    <row r="16" spans="1:6" ht="12.75" customHeight="1" thickTop="1" x14ac:dyDescent="0.2">
      <c r="A16" s="3"/>
      <c r="B16" s="3"/>
      <c r="C16" s="3"/>
      <c r="D16" s="3"/>
    </row>
    <row r="17" spans="1:6" ht="15" customHeight="1" x14ac:dyDescent="0.2">
      <c r="A17" s="132" t="s">
        <v>41</v>
      </c>
      <c r="B17" s="11"/>
      <c r="C17" s="11"/>
      <c r="D17" s="11"/>
    </row>
    <row r="18" spans="1:6" ht="12.75" customHeight="1" thickBot="1" x14ac:dyDescent="0.25">
      <c r="A18" s="3"/>
      <c r="B18" s="3"/>
      <c r="C18" s="3"/>
      <c r="D18" s="3"/>
    </row>
    <row r="19" spans="1:6" ht="12.75" customHeight="1" thickTop="1" thickBot="1" x14ac:dyDescent="0.25">
      <c r="A19" s="12" t="s">
        <v>42</v>
      </c>
      <c r="B19" s="13" t="s">
        <v>43</v>
      </c>
      <c r="C19" s="13" t="s">
        <v>44</v>
      </c>
      <c r="D19" s="90" t="s">
        <v>30</v>
      </c>
    </row>
    <row r="20" spans="1:6" ht="12.75" customHeight="1" thickTop="1" x14ac:dyDescent="0.2">
      <c r="A20" s="3" t="s">
        <v>45</v>
      </c>
      <c r="B20" s="14"/>
      <c r="C20" s="14"/>
      <c r="D20" s="3"/>
    </row>
    <row r="21" spans="1:6" ht="12.75" customHeight="1" x14ac:dyDescent="0.2">
      <c r="A21" s="119" t="s">
        <v>119</v>
      </c>
      <c r="B21" s="115" t="s">
        <v>121</v>
      </c>
      <c r="C21" s="15" t="s">
        <v>32</v>
      </c>
      <c r="D21" s="154" t="s">
        <v>194</v>
      </c>
      <c r="E21" s="18"/>
    </row>
    <row r="22" spans="1:6" ht="12.75" customHeight="1" x14ac:dyDescent="0.2">
      <c r="A22" s="119"/>
      <c r="B22" s="16"/>
      <c r="C22" s="15"/>
      <c r="D22" s="91" t="s">
        <v>196</v>
      </c>
      <c r="E22" s="18"/>
    </row>
    <row r="23" spans="1:6" ht="12.75" customHeight="1" x14ac:dyDescent="0.2">
      <c r="A23" s="69"/>
      <c r="B23" s="16"/>
      <c r="C23" s="15"/>
      <c r="D23" s="83" t="s">
        <v>198</v>
      </c>
      <c r="E23" s="18"/>
    </row>
    <row r="24" spans="1:6" ht="12.75" customHeight="1" x14ac:dyDescent="0.2">
      <c r="A24" s="69"/>
      <c r="B24" s="16"/>
      <c r="C24" s="15"/>
      <c r="D24" s="89"/>
      <c r="E24" s="18"/>
    </row>
    <row r="25" spans="1:6" s="3" customFormat="1" ht="11.25" x14ac:dyDescent="0.2">
      <c r="A25" s="3" t="s">
        <v>186</v>
      </c>
      <c r="F25" s="5"/>
    </row>
    <row r="26" spans="1:6" s="3" customFormat="1" ht="11.25" x14ac:dyDescent="0.2">
      <c r="A26" s="71"/>
      <c r="B26" s="72"/>
      <c r="C26" s="73"/>
      <c r="D26" s="74"/>
    </row>
    <row r="27" spans="1:6" s="3" customFormat="1" ht="11.25" x14ac:dyDescent="0.2">
      <c r="A27" s="75"/>
      <c r="B27" s="8"/>
      <c r="C27" s="76" t="s">
        <v>187</v>
      </c>
      <c r="D27" s="77" t="s">
        <v>200</v>
      </c>
    </row>
    <row r="28" spans="1:6" s="3" customFormat="1" ht="11.25" x14ac:dyDescent="0.2">
      <c r="A28" s="75"/>
      <c r="B28" s="8"/>
      <c r="C28" s="76" t="s">
        <v>188</v>
      </c>
      <c r="D28" s="77" t="s">
        <v>201</v>
      </c>
    </row>
    <row r="29" spans="1:6" s="3" customFormat="1" ht="11.25" x14ac:dyDescent="0.2">
      <c r="A29" s="81" t="str">
        <f>cargo&amp;": "&amp;responsable</f>
        <v>DIRECTOR GENERAL: JORGE L. DÁVALOS MICELI</v>
      </c>
      <c r="B29" s="78"/>
      <c r="C29" s="79"/>
      <c r="D29" s="80"/>
    </row>
    <row r="30" spans="1:6" ht="12.75" customHeight="1" x14ac:dyDescent="0.2">
      <c r="F30" s="3" t="s">
        <v>46</v>
      </c>
    </row>
  </sheetData>
  <mergeCells count="4">
    <mergeCell ref="B4:D6"/>
    <mergeCell ref="B8:D12"/>
    <mergeCell ref="F10:F11"/>
    <mergeCell ref="A2:D3"/>
  </mergeCells>
  <pageMargins left="0.59055118110236227" right="0.39370078740157483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showGridLines="0" showZeros="0" zoomScaleNormal="100" workbookViewId="0">
      <selection activeCell="D21" sqref="D21"/>
    </sheetView>
  </sheetViews>
  <sheetFormatPr baseColWidth="10" defaultColWidth="9.140625" defaultRowHeight="12.75" x14ac:dyDescent="0.2"/>
  <cols>
    <col min="1" max="1" width="11.7109375" customWidth="1"/>
    <col min="2" max="2" width="35.7109375" customWidth="1"/>
    <col min="3" max="3" width="7.7109375" customWidth="1"/>
    <col min="4" max="4" width="11.7109375" bestFit="1" customWidth="1"/>
    <col min="5" max="6" width="9.7109375" customWidth="1"/>
  </cols>
  <sheetData>
    <row r="1" spans="1:6" ht="12.75" customHeight="1" thickBot="1" x14ac:dyDescent="0.25">
      <c r="A1" s="3" t="s">
        <v>39</v>
      </c>
      <c r="B1" s="3"/>
      <c r="C1" s="3"/>
      <c r="D1" s="3"/>
    </row>
    <row r="2" spans="1:6" ht="15" customHeight="1" thickTop="1" x14ac:dyDescent="0.25">
      <c r="A2" s="145" t="str">
        <f>razonsocial</f>
        <v>Neodata, S.A. de C.V.</v>
      </c>
      <c r="B2" s="146"/>
      <c r="C2" s="146"/>
      <c r="D2" s="146"/>
      <c r="E2" s="4"/>
      <c r="F2" s="20"/>
    </row>
    <row r="3" spans="1:6" ht="15" customHeight="1" x14ac:dyDescent="0.25">
      <c r="A3" s="147"/>
      <c r="B3" s="148"/>
      <c r="C3" s="148"/>
      <c r="D3" s="148"/>
      <c r="E3" s="140"/>
      <c r="F3" s="6"/>
    </row>
    <row r="4" spans="1:6" ht="12.75" customHeight="1" x14ac:dyDescent="0.2">
      <c r="A4" s="134" t="s">
        <v>173</v>
      </c>
      <c r="B4" s="142" t="str">
        <f>nombrecliente</f>
        <v>Sistema de Comunicaciones y Transportes, Sistema de Transporte Colectivo Metro, Administración General de Recursos, Línea 12 (Línea Dorada)</v>
      </c>
      <c r="C4" s="142"/>
      <c r="D4" s="142"/>
      <c r="E4" s="5"/>
      <c r="F4" s="6"/>
    </row>
    <row r="5" spans="1:6" ht="12.75" customHeight="1" x14ac:dyDescent="0.2">
      <c r="A5" s="135"/>
      <c r="B5" s="142"/>
      <c r="C5" s="142"/>
      <c r="D5" s="142"/>
      <c r="E5" s="5"/>
      <c r="F5" s="6"/>
    </row>
    <row r="6" spans="1:6" ht="12.75" customHeight="1" x14ac:dyDescent="0.2">
      <c r="A6" s="135"/>
      <c r="B6" s="142"/>
      <c r="C6" s="142"/>
      <c r="D6" s="142"/>
      <c r="E6" s="5"/>
      <c r="F6" s="6"/>
    </row>
    <row r="7" spans="1:6" ht="12.75" customHeight="1" x14ac:dyDescent="0.2">
      <c r="A7" s="134" t="s">
        <v>244</v>
      </c>
      <c r="B7" s="64" t="str">
        <f>numerodeconcurso</f>
        <v>2009/0257-0001</v>
      </c>
      <c r="C7" s="8" t="s">
        <v>40</v>
      </c>
      <c r="D7" s="105">
        <f>fechadeconcurso</f>
        <v>40017</v>
      </c>
      <c r="E7" s="5"/>
      <c r="F7" s="6"/>
    </row>
    <row r="8" spans="1:6" ht="12.75" customHeight="1" x14ac:dyDescent="0.2">
      <c r="A8" s="134" t="s">
        <v>174</v>
      </c>
      <c r="B8" s="14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42"/>
      <c r="D8" s="142"/>
      <c r="E8" s="5"/>
      <c r="F8" s="6"/>
    </row>
    <row r="9" spans="1:6" ht="12.75" customHeight="1" x14ac:dyDescent="0.2">
      <c r="A9" s="135"/>
      <c r="B9" s="142"/>
      <c r="C9" s="142"/>
      <c r="D9" s="142"/>
      <c r="E9" s="5"/>
      <c r="F9" s="6"/>
    </row>
    <row r="10" spans="1:6" ht="12.75" customHeight="1" x14ac:dyDescent="0.2">
      <c r="A10" s="135"/>
      <c r="B10" s="142"/>
      <c r="C10" s="142"/>
      <c r="D10" s="142"/>
      <c r="E10" s="8"/>
      <c r="F10" s="6"/>
    </row>
    <row r="11" spans="1:6" ht="12.75" customHeight="1" x14ac:dyDescent="0.2">
      <c r="A11" s="135"/>
      <c r="B11" s="142"/>
      <c r="C11" s="142"/>
      <c r="D11" s="142"/>
      <c r="E11" s="5"/>
      <c r="F11" s="6"/>
    </row>
    <row r="12" spans="1:6" ht="12.75" customHeight="1" x14ac:dyDescent="0.2">
      <c r="A12" s="135"/>
      <c r="B12" s="142"/>
      <c r="C12" s="142"/>
      <c r="D12" s="142"/>
      <c r="E12" s="8"/>
      <c r="F12" s="6"/>
    </row>
    <row r="13" spans="1:6" ht="12.75" customHeight="1" x14ac:dyDescent="0.2">
      <c r="A13" s="137"/>
      <c r="B13" s="118"/>
      <c r="C13" s="118"/>
      <c r="D13" s="120" t="s">
        <v>177</v>
      </c>
      <c r="E13" s="121" t="str">
        <f>plazocalculado&amp;" días naturales"</f>
        <v>153 días naturales</v>
      </c>
      <c r="F13" s="6"/>
    </row>
    <row r="14" spans="1:6" ht="12.75" customHeight="1" x14ac:dyDescent="0.2">
      <c r="A14" s="138" t="s">
        <v>175</v>
      </c>
      <c r="B14" s="128" t="str">
        <f>direcciondelaobra</f>
        <v>Tramo de Barranca del Muerto a Tlahuac.</v>
      </c>
      <c r="C14" s="122"/>
      <c r="D14" s="123" t="s">
        <v>178</v>
      </c>
      <c r="E14" s="124">
        <f>fechainicio</f>
        <v>40026</v>
      </c>
      <c r="F14" s="6"/>
    </row>
    <row r="15" spans="1:6" ht="12.75" customHeight="1" thickBot="1" x14ac:dyDescent="0.25">
      <c r="A15" s="139" t="s">
        <v>176</v>
      </c>
      <c r="B15" s="129" t="str">
        <f>ciudaddelaobra&amp;", "&amp;estadodelaobra</f>
        <v>México, Distrito Federal</v>
      </c>
      <c r="C15" s="125"/>
      <c r="D15" s="126" t="s">
        <v>179</v>
      </c>
      <c r="E15" s="127">
        <f>fechaterminacion</f>
        <v>40178</v>
      </c>
      <c r="F15" s="112"/>
    </row>
    <row r="16" spans="1:6" ht="12.75" customHeight="1" thickTop="1" x14ac:dyDescent="0.2">
      <c r="A16" s="3"/>
      <c r="B16" s="3"/>
      <c r="C16" s="3"/>
      <c r="D16" s="3"/>
    </row>
    <row r="17" spans="1:6" ht="15" customHeight="1" x14ac:dyDescent="0.2">
      <c r="A17" s="132" t="s">
        <v>41</v>
      </c>
      <c r="B17" s="11"/>
      <c r="C17" s="11"/>
      <c r="D17" s="11"/>
    </row>
    <row r="18" spans="1:6" ht="12.75" customHeight="1" thickBot="1" x14ac:dyDescent="0.25">
      <c r="A18" s="3"/>
      <c r="B18" s="3"/>
      <c r="C18" s="3"/>
      <c r="D18" s="3"/>
    </row>
    <row r="19" spans="1:6" ht="12.75" customHeight="1" thickTop="1" thickBot="1" x14ac:dyDescent="0.25">
      <c r="A19" s="12" t="s">
        <v>42</v>
      </c>
      <c r="B19" s="13" t="s">
        <v>43</v>
      </c>
      <c r="C19" s="13" t="s">
        <v>44</v>
      </c>
      <c r="D19" s="90" t="s">
        <v>30</v>
      </c>
    </row>
    <row r="20" spans="1:6" ht="12.75" customHeight="1" thickTop="1" x14ac:dyDescent="0.2">
      <c r="A20" s="3" t="s">
        <v>45</v>
      </c>
      <c r="B20" s="14"/>
      <c r="C20" s="14"/>
      <c r="D20" s="3"/>
    </row>
    <row r="21" spans="1:6" ht="12.75" customHeight="1" x14ac:dyDescent="0.2">
      <c r="A21" s="84" t="s">
        <v>117</v>
      </c>
      <c r="B21" s="115" t="s">
        <v>121</v>
      </c>
      <c r="C21" s="15" t="s">
        <v>32</v>
      </c>
      <c r="D21" s="154" t="s">
        <v>194</v>
      </c>
      <c r="E21" s="18"/>
    </row>
    <row r="22" spans="1:6" ht="12.75" customHeight="1" x14ac:dyDescent="0.2">
      <c r="A22" s="69"/>
      <c r="B22" s="16"/>
      <c r="C22" s="15"/>
      <c r="D22" s="91" t="s">
        <v>196</v>
      </c>
      <c r="E22" s="18"/>
    </row>
    <row r="23" spans="1:6" ht="12.75" customHeight="1" x14ac:dyDescent="0.2">
      <c r="A23" s="69"/>
      <c r="B23" s="16"/>
      <c r="C23" s="15"/>
      <c r="D23" s="89"/>
      <c r="E23" s="18"/>
    </row>
    <row r="24" spans="1:6" s="3" customFormat="1" ht="11.25" x14ac:dyDescent="0.2">
      <c r="A24" s="3" t="s">
        <v>186</v>
      </c>
      <c r="F24" s="5"/>
    </row>
    <row r="25" spans="1:6" s="3" customFormat="1" ht="11.25" x14ac:dyDescent="0.2">
      <c r="A25" s="71"/>
      <c r="B25" s="72"/>
      <c r="C25" s="73"/>
      <c r="D25" s="74"/>
    </row>
    <row r="26" spans="1:6" s="3" customFormat="1" ht="11.25" x14ac:dyDescent="0.2">
      <c r="A26" s="117" t="str">
        <f>cargo&amp;": "&amp;responsable</f>
        <v>DIRECTOR GENERAL: JORGE L. DÁVALOS MICELI</v>
      </c>
      <c r="B26" s="8"/>
      <c r="C26" s="76"/>
      <c r="D26" s="77"/>
    </row>
    <row r="27" spans="1:6" s="3" customFormat="1" ht="11.25" x14ac:dyDescent="0.2">
      <c r="A27" s="133"/>
      <c r="B27" s="78"/>
      <c r="C27" s="79"/>
      <c r="D27" s="80"/>
    </row>
    <row r="28" spans="1:6" ht="12.75" customHeight="1" x14ac:dyDescent="0.2">
      <c r="F28" s="3" t="s">
        <v>46</v>
      </c>
    </row>
  </sheetData>
  <mergeCells count="3">
    <mergeCell ref="B4:D6"/>
    <mergeCell ref="B8:D12"/>
    <mergeCell ref="A2:D3"/>
  </mergeCells>
  <pageMargins left="0.59055118110236227" right="0.23622047244094491" top="0.43307086614173229" bottom="0.59055118110236227" header="0.27559055118110237" footer="0.39370078740157483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GridLines="0" showZeros="0" zoomScaleNormal="100" workbookViewId="0">
      <selection activeCell="F21" sqref="F21"/>
    </sheetView>
  </sheetViews>
  <sheetFormatPr baseColWidth="10" defaultColWidth="9.140625" defaultRowHeight="12.75" x14ac:dyDescent="0.2"/>
  <cols>
    <col min="1" max="1" width="12.5703125" customWidth="1"/>
    <col min="2" max="2" width="35.7109375" customWidth="1"/>
    <col min="3" max="3" width="6.7109375" customWidth="1"/>
    <col min="4" max="5" width="9.7109375" customWidth="1"/>
    <col min="6" max="6" width="11.7109375" bestFit="1" customWidth="1"/>
    <col min="7" max="7" width="9.7109375" customWidth="1"/>
    <col min="8" max="8" width="10.42578125" customWidth="1"/>
  </cols>
  <sheetData>
    <row r="1" spans="1:8" ht="12.75" customHeight="1" thickBot="1" x14ac:dyDescent="0.25">
      <c r="A1" s="3" t="s">
        <v>39</v>
      </c>
      <c r="B1" s="3"/>
      <c r="C1" s="3"/>
      <c r="D1" s="3"/>
      <c r="E1" s="3"/>
      <c r="F1" s="3"/>
    </row>
    <row r="2" spans="1:8" ht="15" customHeight="1" thickTop="1" x14ac:dyDescent="0.2">
      <c r="A2" s="145" t="str">
        <f>razonsocial</f>
        <v>Neodata, S.A. de C.V.</v>
      </c>
      <c r="B2" s="146"/>
      <c r="C2" s="146"/>
      <c r="D2" s="146"/>
      <c r="E2" s="146"/>
      <c r="F2" s="19"/>
      <c r="G2" s="113"/>
      <c r="H2" s="20"/>
    </row>
    <row r="3" spans="1:8" ht="15" customHeight="1" x14ac:dyDescent="0.2">
      <c r="A3" s="147"/>
      <c r="B3" s="148"/>
      <c r="C3" s="148"/>
      <c r="D3" s="148"/>
      <c r="E3" s="148"/>
      <c r="F3" s="141"/>
      <c r="G3" s="7"/>
      <c r="H3" s="6"/>
    </row>
    <row r="4" spans="1:8" ht="12.75" customHeight="1" x14ac:dyDescent="0.2">
      <c r="A4" s="134" t="s">
        <v>173</v>
      </c>
      <c r="B4" s="142" t="str">
        <f>nombrecliente</f>
        <v>Sistema de Comunicaciones y Transportes, Sistema de Transporte Colectivo Metro, Administración General de Recursos, Línea 12 (Línea Dorada)</v>
      </c>
      <c r="C4" s="142"/>
      <c r="D4" s="142"/>
      <c r="E4" s="142"/>
      <c r="F4" s="7"/>
      <c r="G4" s="7"/>
      <c r="H4" s="6"/>
    </row>
    <row r="5" spans="1:8" ht="12.75" customHeight="1" x14ac:dyDescent="0.2">
      <c r="A5" s="135"/>
      <c r="B5" s="142"/>
      <c r="C5" s="142"/>
      <c r="D5" s="142"/>
      <c r="E5" s="142"/>
      <c r="F5" s="7"/>
      <c r="G5" s="7"/>
      <c r="H5" s="6"/>
    </row>
    <row r="6" spans="1:8" ht="12.75" customHeight="1" x14ac:dyDescent="0.2">
      <c r="A6" s="135"/>
      <c r="B6" s="142"/>
      <c r="C6" s="142"/>
      <c r="D6" s="142"/>
      <c r="E6" s="142"/>
      <c r="F6" s="7"/>
      <c r="G6" s="7"/>
      <c r="H6" s="6"/>
    </row>
    <row r="7" spans="1:8" ht="12.75" customHeight="1" x14ac:dyDescent="0.2">
      <c r="A7" s="134" t="s">
        <v>244</v>
      </c>
      <c r="B7" s="64" t="str">
        <f>numerodeconcurso</f>
        <v>2009/0257-0001</v>
      </c>
      <c r="C7" s="8" t="s">
        <v>40</v>
      </c>
      <c r="D7" s="105">
        <f>fechadeconcurso</f>
        <v>40017</v>
      </c>
      <c r="E7" s="5"/>
      <c r="F7" s="7"/>
      <c r="G7" s="7"/>
      <c r="H7" s="6"/>
    </row>
    <row r="8" spans="1:8" ht="12.75" customHeight="1" x14ac:dyDescent="0.2">
      <c r="A8" s="134" t="s">
        <v>174</v>
      </c>
      <c r="B8" s="14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42"/>
      <c r="D8" s="142"/>
      <c r="E8" s="142"/>
      <c r="F8" s="7"/>
      <c r="G8" s="7"/>
      <c r="H8" s="130" t="s">
        <v>242</v>
      </c>
    </row>
    <row r="9" spans="1:8" ht="12.75" customHeight="1" x14ac:dyDescent="0.2">
      <c r="A9" s="135"/>
      <c r="B9" s="142"/>
      <c r="C9" s="142"/>
      <c r="D9" s="142"/>
      <c r="E9" s="142"/>
      <c r="F9" s="7"/>
      <c r="G9" s="7"/>
      <c r="H9" s="143" t="s">
        <v>243</v>
      </c>
    </row>
    <row r="10" spans="1:8" ht="12.75" customHeight="1" x14ac:dyDescent="0.2">
      <c r="A10" s="135"/>
      <c r="B10" s="142"/>
      <c r="C10" s="142"/>
      <c r="D10" s="142"/>
      <c r="E10" s="142"/>
      <c r="F10" s="7"/>
      <c r="G10" s="7"/>
      <c r="H10" s="149"/>
    </row>
    <row r="11" spans="1:8" ht="12.75" customHeight="1" x14ac:dyDescent="0.2">
      <c r="A11" s="135"/>
      <c r="B11" s="142"/>
      <c r="C11" s="142"/>
      <c r="D11" s="142"/>
      <c r="E11" s="142"/>
      <c r="F11" s="5"/>
      <c r="G11" s="7"/>
      <c r="H11" s="6"/>
    </row>
    <row r="12" spans="1:8" ht="12.75" customHeight="1" x14ac:dyDescent="0.2">
      <c r="A12" s="135"/>
      <c r="B12" s="142"/>
      <c r="C12" s="142"/>
      <c r="D12" s="142"/>
      <c r="E12" s="142"/>
      <c r="F12" s="5"/>
      <c r="G12" s="7"/>
      <c r="H12" s="6"/>
    </row>
    <row r="13" spans="1:8" ht="12.75" customHeight="1" x14ac:dyDescent="0.2">
      <c r="A13" s="135"/>
      <c r="B13" s="142"/>
      <c r="C13" s="142"/>
      <c r="D13" s="142"/>
      <c r="E13" s="142"/>
      <c r="F13" s="8" t="s">
        <v>177</v>
      </c>
      <c r="G13" s="5" t="str">
        <f>plazocalculado&amp;" días naturales"</f>
        <v>153 días naturales</v>
      </c>
      <c r="H13" s="6"/>
    </row>
    <row r="14" spans="1:8" ht="12.75" customHeight="1" x14ac:dyDescent="0.2">
      <c r="A14" s="134" t="s">
        <v>175</v>
      </c>
      <c r="B14" s="5" t="str">
        <f>direcciondelaobra</f>
        <v>Tramo de Barranca del Muerto a Tlahuac.</v>
      </c>
      <c r="C14" s="9"/>
      <c r="D14" s="65"/>
      <c r="F14" s="67" t="s">
        <v>178</v>
      </c>
      <c r="G14" s="110">
        <f>fechainicio</f>
        <v>40026</v>
      </c>
      <c r="H14" s="6"/>
    </row>
    <row r="15" spans="1:8" ht="12.75" customHeight="1" thickBot="1" x14ac:dyDescent="0.25">
      <c r="A15" s="136" t="s">
        <v>176</v>
      </c>
      <c r="B15" s="10" t="str">
        <f>ciudaddelaobra&amp;", "&amp;estadodelaobra</f>
        <v>México, Distrito Federal</v>
      </c>
      <c r="C15" s="10"/>
      <c r="D15" s="66"/>
      <c r="E15" s="66"/>
      <c r="F15" s="68" t="s">
        <v>179</v>
      </c>
      <c r="G15" s="111">
        <f>fechaterminacion</f>
        <v>40178</v>
      </c>
      <c r="H15" s="112"/>
    </row>
    <row r="16" spans="1:8" ht="12.75" customHeight="1" thickTop="1" x14ac:dyDescent="0.2">
      <c r="A16" s="3"/>
      <c r="B16" s="3"/>
      <c r="C16" s="3"/>
      <c r="D16" s="3"/>
      <c r="E16" s="3"/>
      <c r="F16" s="3"/>
      <c r="G16" s="7"/>
      <c r="H16" s="7"/>
    </row>
    <row r="17" spans="1:8" ht="15" customHeight="1" x14ac:dyDescent="0.2">
      <c r="A17" s="132" t="s">
        <v>41</v>
      </c>
      <c r="B17" s="11"/>
      <c r="C17" s="11"/>
      <c r="D17" s="11"/>
      <c r="E17" s="11"/>
      <c r="F17" s="11"/>
      <c r="G17" s="21"/>
      <c r="H17" s="21"/>
    </row>
    <row r="18" spans="1:8" ht="12.75" customHeight="1" thickBot="1" x14ac:dyDescent="0.25">
      <c r="A18" s="3"/>
      <c r="B18" s="3"/>
      <c r="C18" s="3"/>
      <c r="D18" s="3"/>
      <c r="E18" s="3"/>
      <c r="F18" s="3"/>
    </row>
    <row r="19" spans="1:8" ht="12.75" customHeight="1" thickTop="1" thickBot="1" x14ac:dyDescent="0.25">
      <c r="A19" s="12" t="s">
        <v>42</v>
      </c>
      <c r="B19" s="13" t="s">
        <v>43</v>
      </c>
      <c r="C19" s="13" t="s">
        <v>44</v>
      </c>
      <c r="D19" s="13" t="s">
        <v>47</v>
      </c>
      <c r="E19" s="13" t="s">
        <v>48</v>
      </c>
      <c r="F19" s="90" t="s">
        <v>30</v>
      </c>
    </row>
    <row r="20" spans="1:8" ht="12.75" customHeight="1" thickTop="1" x14ac:dyDescent="0.2">
      <c r="A20" s="3" t="s">
        <v>45</v>
      </c>
      <c r="B20" s="14"/>
      <c r="C20" s="14"/>
      <c r="D20" s="14"/>
      <c r="E20" s="14"/>
      <c r="F20" s="3"/>
      <c r="G20" s="3"/>
    </row>
    <row r="21" spans="1:8" ht="12.75" customHeight="1" x14ac:dyDescent="0.2">
      <c r="A21" s="84" t="s">
        <v>117</v>
      </c>
      <c r="B21" s="115" t="s">
        <v>121</v>
      </c>
      <c r="C21" s="15" t="s">
        <v>32</v>
      </c>
      <c r="D21" s="106" t="s">
        <v>33</v>
      </c>
      <c r="E21" s="106" t="s">
        <v>34</v>
      </c>
      <c r="F21" s="154" t="s">
        <v>194</v>
      </c>
      <c r="H21" s="18"/>
    </row>
    <row r="22" spans="1:8" ht="12.75" customHeight="1" x14ac:dyDescent="0.2">
      <c r="A22" s="69"/>
      <c r="B22" s="16"/>
      <c r="C22" s="15"/>
      <c r="D22" s="22"/>
      <c r="E22" s="22"/>
      <c r="F22" s="91" t="s">
        <v>196</v>
      </c>
      <c r="H22" s="18"/>
    </row>
    <row r="23" spans="1:8" ht="12.75" customHeight="1" x14ac:dyDescent="0.2">
      <c r="A23" s="69"/>
      <c r="B23" s="16"/>
      <c r="C23" s="15"/>
      <c r="D23" s="22"/>
      <c r="E23" s="22"/>
      <c r="F23" s="83" t="s">
        <v>198</v>
      </c>
      <c r="H23" s="18"/>
    </row>
    <row r="24" spans="1:8" ht="12.75" customHeight="1" x14ac:dyDescent="0.2">
      <c r="A24" s="69"/>
      <c r="B24" s="16"/>
      <c r="C24" s="15"/>
      <c r="D24" s="22"/>
      <c r="E24" s="22"/>
      <c r="F24" s="89"/>
      <c r="H24" s="18"/>
    </row>
    <row r="25" spans="1:8" s="3" customFormat="1" x14ac:dyDescent="0.2">
      <c r="A25" s="3" t="s">
        <v>186</v>
      </c>
      <c r="F25" s="5"/>
      <c r="G25" s="7"/>
    </row>
    <row r="26" spans="1:8" s="3" customFormat="1" ht="11.25" x14ac:dyDescent="0.2">
      <c r="A26" s="71"/>
      <c r="B26" s="72"/>
      <c r="C26" s="72"/>
      <c r="D26" s="73"/>
      <c r="E26" s="73"/>
      <c r="F26" s="74"/>
    </row>
    <row r="27" spans="1:8" s="3" customFormat="1" ht="11.25" x14ac:dyDescent="0.2">
      <c r="A27" s="75"/>
      <c r="B27" s="8"/>
      <c r="C27" s="5"/>
      <c r="D27" s="76"/>
      <c r="E27" s="76" t="s">
        <v>187</v>
      </c>
      <c r="F27" s="77" t="s">
        <v>200</v>
      </c>
    </row>
    <row r="28" spans="1:8" s="3" customFormat="1" ht="11.25" x14ac:dyDescent="0.2">
      <c r="A28" s="75"/>
      <c r="B28" s="8"/>
      <c r="C28" s="5"/>
      <c r="D28" s="76"/>
      <c r="E28" s="76" t="s">
        <v>188</v>
      </c>
      <c r="F28" s="77" t="s">
        <v>201</v>
      </c>
    </row>
    <row r="29" spans="1:8" s="3" customFormat="1" ht="11.25" x14ac:dyDescent="0.2">
      <c r="A29" s="81" t="str">
        <f>cargo&amp;": "&amp;responsable</f>
        <v>DIRECTOR GENERAL: JORGE L. DÁVALOS MICELI</v>
      </c>
      <c r="B29" s="78"/>
      <c r="C29" s="78"/>
      <c r="D29" s="79"/>
      <c r="E29" s="79"/>
      <c r="F29" s="80"/>
    </row>
    <row r="30" spans="1:8" ht="12.75" customHeight="1" x14ac:dyDescent="0.2">
      <c r="H30" s="3" t="s">
        <v>46</v>
      </c>
    </row>
  </sheetData>
  <mergeCells count="4">
    <mergeCell ref="B4:E6"/>
    <mergeCell ref="B8:E13"/>
    <mergeCell ref="H9:H10"/>
    <mergeCell ref="A2:E3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GridLines="0" showZeros="0" zoomScaleNormal="100" workbookViewId="0">
      <selection activeCell="F21" sqref="F21"/>
    </sheetView>
  </sheetViews>
  <sheetFormatPr baseColWidth="10" defaultColWidth="9.140625" defaultRowHeight="12.75" x14ac:dyDescent="0.2"/>
  <cols>
    <col min="1" max="1" width="12.5703125" customWidth="1"/>
    <col min="2" max="2" width="35.7109375" customWidth="1"/>
    <col min="3" max="3" width="6.7109375" customWidth="1"/>
    <col min="4" max="5" width="9.7109375" customWidth="1"/>
    <col min="6" max="6" width="11.7109375" bestFit="1" customWidth="1"/>
    <col min="7" max="7" width="9.7109375" customWidth="1"/>
    <col min="8" max="8" width="10.42578125" customWidth="1"/>
  </cols>
  <sheetData>
    <row r="1" spans="1:8" ht="12.75" customHeight="1" thickBot="1" x14ac:dyDescent="0.25">
      <c r="A1" s="3" t="s">
        <v>39</v>
      </c>
      <c r="B1" s="3"/>
      <c r="C1" s="3"/>
      <c r="D1" s="3"/>
      <c r="E1" s="3"/>
      <c r="F1" s="3"/>
    </row>
    <row r="2" spans="1:8" ht="15" customHeight="1" thickTop="1" x14ac:dyDescent="0.2">
      <c r="A2" s="145" t="str">
        <f>razonsocial</f>
        <v>Neodata, S.A. de C.V.</v>
      </c>
      <c r="B2" s="150"/>
      <c r="C2" s="150"/>
      <c r="D2" s="150"/>
      <c r="E2" s="150"/>
      <c r="F2" s="19"/>
      <c r="G2" s="113"/>
      <c r="H2" s="20"/>
    </row>
    <row r="3" spans="1:8" ht="15" customHeight="1" x14ac:dyDescent="0.2">
      <c r="A3" s="151"/>
      <c r="B3" s="152"/>
      <c r="C3" s="152"/>
      <c r="D3" s="152"/>
      <c r="E3" s="152"/>
      <c r="F3" s="141"/>
      <c r="G3" s="7"/>
      <c r="H3" s="6"/>
    </row>
    <row r="4" spans="1:8" ht="12.75" customHeight="1" x14ac:dyDescent="0.2">
      <c r="A4" s="134" t="s">
        <v>173</v>
      </c>
      <c r="B4" s="142" t="str">
        <f>nombrecliente</f>
        <v>Sistema de Comunicaciones y Transportes, Sistema de Transporte Colectivo Metro, Administración General de Recursos, Línea 12 (Línea Dorada)</v>
      </c>
      <c r="C4" s="142"/>
      <c r="D4" s="142"/>
      <c r="E4" s="142"/>
      <c r="F4" s="7"/>
      <c r="G4" s="7"/>
      <c r="H4" s="6"/>
    </row>
    <row r="5" spans="1:8" ht="12.75" customHeight="1" x14ac:dyDescent="0.2">
      <c r="A5" s="135"/>
      <c r="B5" s="142"/>
      <c r="C5" s="142"/>
      <c r="D5" s="142"/>
      <c r="E5" s="142"/>
      <c r="F5" s="7"/>
      <c r="G5" s="7"/>
      <c r="H5" s="6"/>
    </row>
    <row r="6" spans="1:8" ht="12.75" customHeight="1" x14ac:dyDescent="0.2">
      <c r="A6" s="135"/>
      <c r="B6" s="142"/>
      <c r="C6" s="142"/>
      <c r="D6" s="142"/>
      <c r="E6" s="142"/>
      <c r="F6" s="7"/>
      <c r="G6" s="7"/>
      <c r="H6" s="6"/>
    </row>
    <row r="7" spans="1:8" ht="12.75" customHeight="1" x14ac:dyDescent="0.2">
      <c r="A7" s="134" t="s">
        <v>244</v>
      </c>
      <c r="B7" s="64" t="str">
        <f>numerodeconcurso</f>
        <v>2009/0257-0001</v>
      </c>
      <c r="C7" s="8" t="s">
        <v>40</v>
      </c>
      <c r="D7" s="105">
        <f>fechadeconcurso</f>
        <v>40017</v>
      </c>
      <c r="E7" s="5"/>
      <c r="F7" s="7"/>
      <c r="G7" s="7"/>
      <c r="H7" s="6"/>
    </row>
    <row r="8" spans="1:8" ht="12.75" customHeight="1" x14ac:dyDescent="0.2">
      <c r="A8" s="134" t="s">
        <v>174</v>
      </c>
      <c r="B8" s="14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42"/>
      <c r="D8" s="142"/>
      <c r="E8" s="142"/>
      <c r="F8" s="7"/>
      <c r="G8" s="7"/>
      <c r="H8" s="130" t="s">
        <v>242</v>
      </c>
    </row>
    <row r="9" spans="1:8" ht="12.75" customHeight="1" x14ac:dyDescent="0.2">
      <c r="A9" s="135"/>
      <c r="B9" s="142"/>
      <c r="C9" s="142"/>
      <c r="D9" s="142"/>
      <c r="E9" s="142"/>
      <c r="F9" s="7"/>
      <c r="G9" s="7"/>
      <c r="H9" s="143" t="s">
        <v>243</v>
      </c>
    </row>
    <row r="10" spans="1:8" ht="12.75" customHeight="1" x14ac:dyDescent="0.2">
      <c r="A10" s="135"/>
      <c r="B10" s="142"/>
      <c r="C10" s="142"/>
      <c r="D10" s="142"/>
      <c r="E10" s="142"/>
      <c r="F10" s="7"/>
      <c r="G10" s="7"/>
      <c r="H10" s="149"/>
    </row>
    <row r="11" spans="1:8" ht="12.75" customHeight="1" x14ac:dyDescent="0.2">
      <c r="A11" s="135"/>
      <c r="B11" s="142"/>
      <c r="C11" s="142"/>
      <c r="D11" s="142"/>
      <c r="E11" s="142"/>
      <c r="F11" s="5"/>
      <c r="G11" s="7"/>
      <c r="H11" s="6"/>
    </row>
    <row r="12" spans="1:8" ht="12.75" customHeight="1" x14ac:dyDescent="0.2">
      <c r="A12" s="135"/>
      <c r="B12" s="142"/>
      <c r="C12" s="142"/>
      <c r="D12" s="142"/>
      <c r="E12" s="142"/>
      <c r="F12" s="5"/>
      <c r="G12" s="7"/>
      <c r="H12" s="6"/>
    </row>
    <row r="13" spans="1:8" ht="12.75" customHeight="1" x14ac:dyDescent="0.2">
      <c r="A13" s="135"/>
      <c r="B13" s="142"/>
      <c r="C13" s="142"/>
      <c r="D13" s="142"/>
      <c r="E13" s="142"/>
      <c r="F13" s="8" t="s">
        <v>177</v>
      </c>
      <c r="G13" s="5" t="str">
        <f>plazocalculado&amp;" días naturales"</f>
        <v>153 días naturales</v>
      </c>
      <c r="H13" s="6"/>
    </row>
    <row r="14" spans="1:8" ht="12.75" customHeight="1" x14ac:dyDescent="0.2">
      <c r="A14" s="134" t="s">
        <v>175</v>
      </c>
      <c r="B14" s="5" t="str">
        <f>direcciondelaobra</f>
        <v>Tramo de Barranca del Muerto a Tlahuac.</v>
      </c>
      <c r="C14" s="9"/>
      <c r="D14" s="65"/>
      <c r="F14" s="67" t="s">
        <v>178</v>
      </c>
      <c r="G14" s="110">
        <f>fechainicio</f>
        <v>40026</v>
      </c>
      <c r="H14" s="6"/>
    </row>
    <row r="15" spans="1:8" ht="12.75" customHeight="1" thickBot="1" x14ac:dyDescent="0.25">
      <c r="A15" s="136" t="s">
        <v>176</v>
      </c>
      <c r="B15" s="10" t="str">
        <f>ciudaddelaobra&amp;", "&amp;estadodelaobra</f>
        <v>México, Distrito Federal</v>
      </c>
      <c r="C15" s="10"/>
      <c r="D15" s="66"/>
      <c r="E15" s="66"/>
      <c r="F15" s="68" t="s">
        <v>179</v>
      </c>
      <c r="G15" s="111">
        <f>fechaterminacion</f>
        <v>40178</v>
      </c>
      <c r="H15" s="112"/>
    </row>
    <row r="16" spans="1:8" ht="12.75" customHeight="1" thickTop="1" x14ac:dyDescent="0.2">
      <c r="A16" s="3"/>
      <c r="B16" s="3"/>
      <c r="C16" s="3"/>
      <c r="D16" s="3"/>
      <c r="E16" s="3"/>
      <c r="F16" s="3"/>
      <c r="G16" s="7"/>
      <c r="H16" s="7"/>
    </row>
    <row r="17" spans="1:8" ht="15" customHeight="1" x14ac:dyDescent="0.2">
      <c r="A17" s="132" t="s">
        <v>41</v>
      </c>
      <c r="B17" s="11"/>
      <c r="C17" s="11"/>
      <c r="D17" s="11"/>
      <c r="E17" s="11"/>
      <c r="F17" s="11"/>
      <c r="G17" s="21"/>
      <c r="H17" s="21"/>
    </row>
    <row r="18" spans="1:8" ht="12.75" customHeight="1" thickBot="1" x14ac:dyDescent="0.25">
      <c r="A18" s="3"/>
      <c r="B18" s="3"/>
      <c r="C18" s="3"/>
      <c r="D18" s="3"/>
      <c r="E18" s="3"/>
      <c r="F18" s="3"/>
    </row>
    <row r="19" spans="1:8" ht="12.75" customHeight="1" thickTop="1" thickBot="1" x14ac:dyDescent="0.25">
      <c r="A19" s="12" t="s">
        <v>42</v>
      </c>
      <c r="B19" s="13" t="s">
        <v>43</v>
      </c>
      <c r="C19" s="13" t="s">
        <v>44</v>
      </c>
      <c r="D19" s="13" t="s">
        <v>47</v>
      </c>
      <c r="E19" s="13" t="s">
        <v>48</v>
      </c>
      <c r="F19" s="90" t="s">
        <v>30</v>
      </c>
    </row>
    <row r="20" spans="1:8" ht="12.75" customHeight="1" thickTop="1" x14ac:dyDescent="0.2">
      <c r="A20" s="3" t="s">
        <v>45</v>
      </c>
      <c r="B20" s="14"/>
      <c r="C20" s="14"/>
      <c r="D20" s="14"/>
      <c r="E20" s="14"/>
      <c r="F20" s="3"/>
      <c r="G20" s="3"/>
    </row>
    <row r="21" spans="1:8" ht="12.75" customHeight="1" x14ac:dyDescent="0.2">
      <c r="A21" s="84" t="s">
        <v>119</v>
      </c>
      <c r="B21" s="115" t="s">
        <v>121</v>
      </c>
      <c r="C21" s="15" t="s">
        <v>32</v>
      </c>
      <c r="D21" s="106" t="s">
        <v>33</v>
      </c>
      <c r="E21" s="106" t="s">
        <v>34</v>
      </c>
      <c r="F21" s="154" t="s">
        <v>194</v>
      </c>
      <c r="H21" s="18"/>
    </row>
    <row r="22" spans="1:8" ht="12.75" customHeight="1" x14ac:dyDescent="0.2">
      <c r="A22" s="69"/>
      <c r="B22" s="16"/>
      <c r="C22" s="15"/>
      <c r="D22" s="22"/>
      <c r="E22" s="22"/>
      <c r="F22" s="91" t="s">
        <v>196</v>
      </c>
      <c r="H22" s="18"/>
    </row>
    <row r="23" spans="1:8" ht="12.75" customHeight="1" x14ac:dyDescent="0.2">
      <c r="A23" s="69"/>
      <c r="B23" s="16"/>
      <c r="C23" s="15"/>
      <c r="D23" s="22"/>
      <c r="E23" s="22"/>
      <c r="F23" s="83" t="s">
        <v>198</v>
      </c>
      <c r="H23" s="18"/>
    </row>
    <row r="24" spans="1:8" ht="12.75" customHeight="1" x14ac:dyDescent="0.2">
      <c r="A24" s="69"/>
      <c r="B24" s="16"/>
      <c r="C24" s="15"/>
      <c r="D24" s="22"/>
      <c r="E24" s="22"/>
      <c r="F24" s="89"/>
      <c r="H24" s="18"/>
    </row>
    <row r="25" spans="1:8" s="3" customFormat="1" x14ac:dyDescent="0.2">
      <c r="A25" s="3" t="s">
        <v>186</v>
      </c>
      <c r="F25" s="5"/>
      <c r="G25" s="7"/>
    </row>
    <row r="26" spans="1:8" s="3" customFormat="1" ht="11.25" x14ac:dyDescent="0.2">
      <c r="A26" s="71"/>
      <c r="B26" s="72"/>
      <c r="C26" s="72"/>
      <c r="D26" s="73"/>
      <c r="E26" s="73"/>
      <c r="F26" s="74"/>
    </row>
    <row r="27" spans="1:8" s="3" customFormat="1" ht="11.25" x14ac:dyDescent="0.2">
      <c r="A27" s="75"/>
      <c r="B27" s="8"/>
      <c r="C27" s="5"/>
      <c r="D27" s="76"/>
      <c r="E27" s="76" t="s">
        <v>187</v>
      </c>
      <c r="F27" s="77" t="s">
        <v>200</v>
      </c>
    </row>
    <row r="28" spans="1:8" s="3" customFormat="1" ht="11.25" x14ac:dyDescent="0.2">
      <c r="A28" s="75"/>
      <c r="B28" s="8"/>
      <c r="C28" s="5"/>
      <c r="D28" s="76"/>
      <c r="E28" s="76" t="s">
        <v>188</v>
      </c>
      <c r="F28" s="77" t="s">
        <v>201</v>
      </c>
    </row>
    <row r="29" spans="1:8" s="3" customFormat="1" ht="11.25" x14ac:dyDescent="0.2">
      <c r="A29" s="81" t="str">
        <f>cargo&amp;": "&amp;responsable</f>
        <v>DIRECTOR GENERAL: JORGE L. DÁVALOS MICELI</v>
      </c>
      <c r="B29" s="78"/>
      <c r="C29" s="78"/>
      <c r="D29" s="79"/>
      <c r="E29" s="79"/>
      <c r="F29" s="80"/>
    </row>
    <row r="30" spans="1:8" ht="12.75" customHeight="1" x14ac:dyDescent="0.2">
      <c r="H30" s="3" t="s">
        <v>46</v>
      </c>
    </row>
  </sheetData>
  <mergeCells count="4">
    <mergeCell ref="B4:E6"/>
    <mergeCell ref="B8:E13"/>
    <mergeCell ref="H9:H10"/>
    <mergeCell ref="A2:E3"/>
  </mergeCells>
  <pageMargins left="0.57999999999999996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showGridLines="0" showZeros="0" zoomScaleNormal="100" workbookViewId="0">
      <selection activeCell="F19" sqref="F19"/>
    </sheetView>
  </sheetViews>
  <sheetFormatPr baseColWidth="10" defaultColWidth="9.140625" defaultRowHeight="12.75" x14ac:dyDescent="0.2"/>
  <cols>
    <col min="1" max="1" width="12.140625" customWidth="1"/>
    <col min="2" max="2" width="35.7109375" customWidth="1"/>
    <col min="3" max="3" width="9.7109375" customWidth="1"/>
    <col min="4" max="4" width="10.7109375" customWidth="1"/>
    <col min="5" max="5" width="11.42578125" customWidth="1"/>
    <col min="6" max="8" width="9.7109375" customWidth="1"/>
  </cols>
  <sheetData>
    <row r="1" spans="1:8" ht="12.75" customHeight="1" thickBot="1" x14ac:dyDescent="0.25">
      <c r="A1" s="3" t="s">
        <v>39</v>
      </c>
      <c r="B1" s="3"/>
      <c r="C1" s="3"/>
      <c r="D1" s="3"/>
      <c r="E1" s="3"/>
      <c r="F1" s="3"/>
    </row>
    <row r="2" spans="1:8" ht="15" customHeight="1" thickTop="1" x14ac:dyDescent="0.2">
      <c r="A2" s="145" t="str">
        <f>razonsocial</f>
        <v>Neodata, S.A. de C.V.</v>
      </c>
      <c r="B2" s="146"/>
      <c r="C2" s="146"/>
      <c r="D2" s="146"/>
      <c r="E2" s="146"/>
      <c r="F2" s="19"/>
      <c r="G2" s="113"/>
      <c r="H2" s="20"/>
    </row>
    <row r="3" spans="1:8" ht="15" customHeight="1" x14ac:dyDescent="0.2">
      <c r="A3" s="147"/>
      <c r="B3" s="148"/>
      <c r="C3" s="148"/>
      <c r="D3" s="148"/>
      <c r="E3" s="148"/>
      <c r="F3" s="141"/>
      <c r="G3" s="7"/>
      <c r="H3" s="6"/>
    </row>
    <row r="4" spans="1:8" ht="12.75" customHeight="1" x14ac:dyDescent="0.2">
      <c r="A4" s="134" t="s">
        <v>173</v>
      </c>
      <c r="B4" s="142" t="str">
        <f>nombrecliente</f>
        <v>Sistema de Comunicaciones y Transportes, Sistema de Transporte Colectivo Metro, Administración General de Recursos, Línea 12 (Línea Dorada)</v>
      </c>
      <c r="C4" s="142"/>
      <c r="D4" s="142"/>
      <c r="E4" s="142"/>
      <c r="F4" s="7"/>
      <c r="G4" s="7"/>
      <c r="H4" s="6"/>
    </row>
    <row r="5" spans="1:8" ht="12.75" customHeight="1" x14ac:dyDescent="0.2">
      <c r="A5" s="135"/>
      <c r="B5" s="142"/>
      <c r="C5" s="142"/>
      <c r="D5" s="142"/>
      <c r="E5" s="142"/>
      <c r="F5" s="7"/>
      <c r="G5" s="7"/>
      <c r="H5" s="6"/>
    </row>
    <row r="6" spans="1:8" ht="12.75" customHeight="1" x14ac:dyDescent="0.2">
      <c r="A6" s="135"/>
      <c r="B6" s="142"/>
      <c r="C6" s="142"/>
      <c r="D6" s="142"/>
      <c r="E6" s="142"/>
      <c r="F6" s="7"/>
      <c r="G6" s="7"/>
      <c r="H6" s="6"/>
    </row>
    <row r="7" spans="1:8" ht="12.75" customHeight="1" x14ac:dyDescent="0.2">
      <c r="A7" s="134" t="s">
        <v>244</v>
      </c>
      <c r="B7" s="64" t="str">
        <f>numerodeconcurso</f>
        <v>2009/0257-0001</v>
      </c>
      <c r="D7" s="8" t="s">
        <v>40</v>
      </c>
      <c r="E7" s="105">
        <f>fechadeconcurso</f>
        <v>40017</v>
      </c>
      <c r="F7" s="7"/>
      <c r="G7" s="7"/>
      <c r="H7" s="6"/>
    </row>
    <row r="8" spans="1:8" ht="12.75" customHeight="1" x14ac:dyDescent="0.2">
      <c r="A8" s="134" t="s">
        <v>174</v>
      </c>
      <c r="B8" s="14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42"/>
      <c r="D8" s="142"/>
      <c r="E8" s="142"/>
      <c r="F8" s="7"/>
      <c r="G8" s="7"/>
      <c r="H8" s="6"/>
    </row>
    <row r="9" spans="1:8" ht="12.75" customHeight="1" x14ac:dyDescent="0.2">
      <c r="A9" s="135"/>
      <c r="B9" s="142"/>
      <c r="C9" s="142"/>
      <c r="D9" s="142"/>
      <c r="E9" s="142"/>
      <c r="F9" s="7"/>
      <c r="G9" s="7"/>
      <c r="H9" s="6"/>
    </row>
    <row r="10" spans="1:8" ht="12.75" customHeight="1" x14ac:dyDescent="0.2">
      <c r="A10" s="135"/>
      <c r="B10" s="142"/>
      <c r="C10" s="142"/>
      <c r="D10" s="142"/>
      <c r="E10" s="142"/>
      <c r="F10" s="5"/>
      <c r="G10" s="7"/>
      <c r="H10" s="6"/>
    </row>
    <row r="11" spans="1:8" ht="12.75" customHeight="1" x14ac:dyDescent="0.2">
      <c r="A11" s="135"/>
      <c r="B11" s="142"/>
      <c r="C11" s="142"/>
      <c r="D11" s="142"/>
      <c r="E11" s="142"/>
      <c r="F11" s="5"/>
      <c r="G11" s="7"/>
      <c r="H11" s="6"/>
    </row>
    <row r="12" spans="1:8" ht="12.75" customHeight="1" x14ac:dyDescent="0.2">
      <c r="A12" s="135"/>
      <c r="B12" s="142"/>
      <c r="C12" s="142"/>
      <c r="D12" s="142"/>
      <c r="E12" s="142"/>
      <c r="F12" s="8" t="s">
        <v>177</v>
      </c>
      <c r="G12" s="5" t="str">
        <f>plazocalculado&amp;" días naturales"</f>
        <v>153 días naturales</v>
      </c>
      <c r="H12" s="6"/>
    </row>
    <row r="13" spans="1:8" ht="12.75" customHeight="1" x14ac:dyDescent="0.2">
      <c r="A13" s="134" t="s">
        <v>175</v>
      </c>
      <c r="B13" s="5" t="str">
        <f>direcciondelaobra</f>
        <v>Tramo de Barranca del Muerto a Tlahuac.</v>
      </c>
      <c r="C13" s="9"/>
      <c r="D13" s="65"/>
      <c r="F13" s="67" t="s">
        <v>178</v>
      </c>
      <c r="G13" s="110">
        <f>fechainicio</f>
        <v>40026</v>
      </c>
      <c r="H13" s="6"/>
    </row>
    <row r="14" spans="1:8" ht="12.75" customHeight="1" thickBot="1" x14ac:dyDescent="0.25">
      <c r="A14" s="136" t="s">
        <v>176</v>
      </c>
      <c r="B14" s="10" t="str">
        <f>ciudaddelaobra&amp;", "&amp;estadodelaobra</f>
        <v>México, Distrito Federal</v>
      </c>
      <c r="C14" s="10"/>
      <c r="D14" s="66"/>
      <c r="E14" s="66"/>
      <c r="F14" s="68" t="s">
        <v>179</v>
      </c>
      <c r="G14" s="111">
        <f>fechaterminacion</f>
        <v>40178</v>
      </c>
      <c r="H14" s="112"/>
    </row>
    <row r="15" spans="1:8" ht="15" customHeight="1" thickTop="1" x14ac:dyDescent="0.2">
      <c r="A15" s="132" t="s">
        <v>41</v>
      </c>
      <c r="B15" s="11"/>
      <c r="C15" s="11"/>
      <c r="D15" s="11"/>
      <c r="E15" s="11"/>
      <c r="F15" s="11"/>
      <c r="G15" s="21"/>
    </row>
    <row r="16" spans="1:8" ht="12.75" customHeight="1" thickBot="1" x14ac:dyDescent="0.25">
      <c r="A16" s="3"/>
      <c r="B16" s="3"/>
      <c r="C16" s="3"/>
      <c r="D16" s="3"/>
      <c r="E16" s="3"/>
      <c r="F16" s="3"/>
    </row>
    <row r="17" spans="1:8" ht="12.75" customHeight="1" thickTop="1" thickBot="1" x14ac:dyDescent="0.25">
      <c r="A17" s="12" t="s">
        <v>42</v>
      </c>
      <c r="B17" s="13" t="s">
        <v>43</v>
      </c>
      <c r="C17" s="13" t="s">
        <v>44</v>
      </c>
      <c r="D17" s="13" t="s">
        <v>49</v>
      </c>
      <c r="E17" s="13" t="s">
        <v>50</v>
      </c>
      <c r="F17" s="90" t="s">
        <v>30</v>
      </c>
    </row>
    <row r="18" spans="1:8" ht="12.75" customHeight="1" thickTop="1" x14ac:dyDescent="0.2">
      <c r="A18" s="3" t="s">
        <v>45</v>
      </c>
      <c r="B18" s="14"/>
      <c r="C18" s="14"/>
      <c r="D18" s="14"/>
      <c r="E18" s="14"/>
      <c r="F18" s="3"/>
      <c r="G18" s="3"/>
    </row>
    <row r="19" spans="1:8" ht="12.75" customHeight="1" x14ac:dyDescent="0.2">
      <c r="A19" s="84" t="s">
        <v>117</v>
      </c>
      <c r="B19" s="115" t="s">
        <v>121</v>
      </c>
      <c r="C19" s="15" t="s">
        <v>32</v>
      </c>
      <c r="D19" s="104" t="s">
        <v>191</v>
      </c>
      <c r="E19" s="23" t="s">
        <v>189</v>
      </c>
      <c r="F19" s="154" t="s">
        <v>194</v>
      </c>
    </row>
    <row r="20" spans="1:8" ht="12.75" customHeight="1" x14ac:dyDescent="0.2">
      <c r="A20" s="69"/>
      <c r="B20" s="16"/>
      <c r="C20" s="15"/>
      <c r="D20" s="17"/>
      <c r="E20" s="23"/>
      <c r="F20" s="91" t="s">
        <v>196</v>
      </c>
    </row>
    <row r="21" spans="1:8" ht="12.75" customHeight="1" x14ac:dyDescent="0.2">
      <c r="A21" s="69"/>
      <c r="B21" s="16"/>
      <c r="C21" s="15"/>
      <c r="D21" s="17"/>
      <c r="E21" s="23"/>
      <c r="F21" s="83" t="s">
        <v>198</v>
      </c>
    </row>
    <row r="22" spans="1:8" ht="12.75" customHeight="1" x14ac:dyDescent="0.2">
      <c r="A22" s="69"/>
      <c r="B22" s="16"/>
      <c r="C22" s="15"/>
      <c r="D22" s="17"/>
      <c r="E22" s="23"/>
      <c r="F22" s="89"/>
    </row>
    <row r="23" spans="1:8" s="3" customFormat="1" x14ac:dyDescent="0.2">
      <c r="A23" s="3" t="s">
        <v>186</v>
      </c>
      <c r="F23" s="5"/>
      <c r="G23" s="7"/>
    </row>
    <row r="24" spans="1:8" s="3" customFormat="1" ht="11.25" x14ac:dyDescent="0.2">
      <c r="A24" s="71"/>
      <c r="B24" s="72"/>
      <c r="C24" s="72"/>
      <c r="D24" s="72"/>
      <c r="E24" s="73"/>
      <c r="F24" s="74"/>
    </row>
    <row r="25" spans="1:8" s="3" customFormat="1" ht="11.25" x14ac:dyDescent="0.2">
      <c r="A25" s="75"/>
      <c r="B25" s="8"/>
      <c r="C25" s="8"/>
      <c r="D25" s="8"/>
      <c r="E25" s="76" t="s">
        <v>187</v>
      </c>
      <c r="F25" s="77" t="s">
        <v>200</v>
      </c>
    </row>
    <row r="26" spans="1:8" s="3" customFormat="1" ht="11.25" x14ac:dyDescent="0.2">
      <c r="A26" s="75"/>
      <c r="B26" s="8"/>
      <c r="C26" s="8"/>
      <c r="D26" s="8"/>
      <c r="E26" s="76" t="s">
        <v>188</v>
      </c>
      <c r="F26" s="77" t="s">
        <v>201</v>
      </c>
    </row>
    <row r="27" spans="1:8" s="3" customFormat="1" ht="11.25" x14ac:dyDescent="0.2">
      <c r="A27" s="81" t="str">
        <f>cargo&amp;": "&amp;responsable</f>
        <v>DIRECTOR GENERAL: JORGE L. DÁVALOS MICELI</v>
      </c>
      <c r="B27" s="78"/>
      <c r="C27" s="78"/>
      <c r="D27" s="78"/>
      <c r="E27" s="79"/>
      <c r="F27" s="80"/>
    </row>
    <row r="28" spans="1:8" ht="12.75" customHeight="1" x14ac:dyDescent="0.2">
      <c r="H28" s="3" t="s">
        <v>46</v>
      </c>
    </row>
  </sheetData>
  <mergeCells count="3">
    <mergeCell ref="B4:E6"/>
    <mergeCell ref="B8:E12"/>
    <mergeCell ref="A2:E3"/>
  </mergeCells>
  <pageMargins left="0.61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showGridLines="0" showZeros="0" zoomScaleNormal="100" workbookViewId="0">
      <selection activeCell="I20" sqref="I20"/>
    </sheetView>
  </sheetViews>
  <sheetFormatPr baseColWidth="10" defaultColWidth="9.140625" defaultRowHeight="12.75" x14ac:dyDescent="0.2"/>
  <cols>
    <col min="1" max="1" width="11.7109375" customWidth="1"/>
    <col min="2" max="2" width="30.7109375" customWidth="1"/>
    <col min="3" max="3" width="6.7109375" customWidth="1"/>
    <col min="4" max="5" width="9.7109375" customWidth="1"/>
    <col min="6" max="8" width="10.7109375" customWidth="1"/>
    <col min="9" max="9" width="9.7109375" customWidth="1"/>
    <col min="10" max="13" width="6.7109375" customWidth="1"/>
  </cols>
  <sheetData>
    <row r="1" spans="1:10" ht="12.75" customHeight="1" thickBot="1" x14ac:dyDescent="0.25">
      <c r="A1" s="3" t="s">
        <v>39</v>
      </c>
      <c r="B1" s="3"/>
      <c r="C1" s="3"/>
      <c r="D1" s="3"/>
      <c r="E1" s="3"/>
      <c r="F1" s="3"/>
    </row>
    <row r="2" spans="1:10" ht="17.25" customHeight="1" thickTop="1" x14ac:dyDescent="0.2">
      <c r="A2" s="145" t="str">
        <f>razonsocial</f>
        <v>Neodata, S.A. de C.V.</v>
      </c>
      <c r="B2" s="146"/>
      <c r="C2" s="146"/>
      <c r="D2" s="146"/>
      <c r="E2" s="146"/>
      <c r="F2" s="146"/>
      <c r="G2" s="146"/>
      <c r="H2" s="19"/>
      <c r="I2" s="113"/>
      <c r="J2" s="20"/>
    </row>
    <row r="3" spans="1:10" ht="17.25" customHeight="1" x14ac:dyDescent="0.2">
      <c r="A3" s="147"/>
      <c r="B3" s="148"/>
      <c r="C3" s="148"/>
      <c r="D3" s="148"/>
      <c r="E3" s="148"/>
      <c r="F3" s="148"/>
      <c r="G3" s="148"/>
      <c r="H3" s="141"/>
      <c r="I3" s="7"/>
      <c r="J3" s="6"/>
    </row>
    <row r="4" spans="1:10" ht="12.75" customHeight="1" x14ac:dyDescent="0.2">
      <c r="A4" s="134" t="s">
        <v>173</v>
      </c>
      <c r="B4" s="142" t="str">
        <f>nombrecliente</f>
        <v>Sistema de Comunicaciones y Transportes, Sistema de Transporte Colectivo Metro, Administración General de Recursos, Línea 12 (Línea Dorada)</v>
      </c>
      <c r="C4" s="142"/>
      <c r="D4" s="142"/>
      <c r="E4" s="142"/>
      <c r="F4" s="142"/>
      <c r="G4" s="142"/>
      <c r="H4" s="7"/>
      <c r="I4" s="7"/>
      <c r="J4" s="6"/>
    </row>
    <row r="5" spans="1:10" ht="12.75" customHeight="1" x14ac:dyDescent="0.2">
      <c r="A5" s="135"/>
      <c r="B5" s="142"/>
      <c r="C5" s="142"/>
      <c r="D5" s="142"/>
      <c r="E5" s="142"/>
      <c r="F5" s="142"/>
      <c r="G5" s="142"/>
      <c r="H5" s="7"/>
      <c r="I5" s="7"/>
      <c r="J5" s="6"/>
    </row>
    <row r="6" spans="1:10" ht="12.75" customHeight="1" x14ac:dyDescent="0.2">
      <c r="A6" s="135"/>
      <c r="B6" s="142"/>
      <c r="C6" s="142"/>
      <c r="D6" s="142"/>
      <c r="E6" s="142"/>
      <c r="F6" s="142"/>
      <c r="G6" s="142"/>
      <c r="H6" s="7"/>
      <c r="I6" s="7"/>
      <c r="J6" s="6"/>
    </row>
    <row r="7" spans="1:10" ht="12.75" customHeight="1" x14ac:dyDescent="0.2">
      <c r="A7" s="134" t="s">
        <v>244</v>
      </c>
      <c r="B7" s="64" t="str">
        <f>numerodeconcurso</f>
        <v>2009/0257-0001</v>
      </c>
      <c r="F7" s="8" t="s">
        <v>40</v>
      </c>
      <c r="G7" s="105">
        <f>fechadeconcurso</f>
        <v>40017</v>
      </c>
      <c r="H7" s="7"/>
      <c r="I7" s="7"/>
      <c r="J7" s="6"/>
    </row>
    <row r="8" spans="1:10" ht="12.75" customHeight="1" x14ac:dyDescent="0.2">
      <c r="A8" s="134" t="s">
        <v>174</v>
      </c>
      <c r="B8" s="14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42"/>
      <c r="D8" s="142"/>
      <c r="E8" s="142"/>
      <c r="F8" s="142"/>
      <c r="G8" s="142"/>
      <c r="H8" s="7"/>
      <c r="I8" s="7"/>
      <c r="J8" s="6"/>
    </row>
    <row r="9" spans="1:10" ht="12.75" customHeight="1" x14ac:dyDescent="0.2">
      <c r="A9" s="134"/>
      <c r="B9" s="142"/>
      <c r="C9" s="142"/>
      <c r="D9" s="142"/>
      <c r="E9" s="142"/>
      <c r="F9" s="142"/>
      <c r="G9" s="142"/>
      <c r="H9" s="7"/>
      <c r="I9" s="7"/>
      <c r="J9" s="6"/>
    </row>
    <row r="10" spans="1:10" ht="12.75" customHeight="1" x14ac:dyDescent="0.2">
      <c r="A10" s="134"/>
      <c r="B10" s="142"/>
      <c r="C10" s="142"/>
      <c r="D10" s="142"/>
      <c r="E10" s="142"/>
      <c r="F10" s="142"/>
      <c r="G10" s="142"/>
      <c r="H10" s="7"/>
      <c r="I10" s="7"/>
      <c r="J10" s="6"/>
    </row>
    <row r="11" spans="1:10" ht="12.75" customHeight="1" x14ac:dyDescent="0.2">
      <c r="A11" s="135"/>
      <c r="B11" s="142"/>
      <c r="C11" s="142"/>
      <c r="D11" s="142"/>
      <c r="E11" s="142"/>
      <c r="F11" s="142"/>
      <c r="G11" s="142"/>
      <c r="H11" s="7"/>
      <c r="I11" s="7"/>
      <c r="J11" s="6"/>
    </row>
    <row r="12" spans="1:10" ht="12.75" customHeight="1" x14ac:dyDescent="0.2">
      <c r="A12" s="135"/>
      <c r="B12" s="142"/>
      <c r="C12" s="142"/>
      <c r="D12" s="142"/>
      <c r="E12" s="142"/>
      <c r="F12" s="142"/>
      <c r="G12" s="142"/>
      <c r="H12" s="8" t="s">
        <v>177</v>
      </c>
      <c r="I12" s="5" t="str">
        <f>plazocalculado&amp;" días naturales"</f>
        <v>153 días naturales</v>
      </c>
      <c r="J12" s="6"/>
    </row>
    <row r="13" spans="1:10" ht="12.75" customHeight="1" x14ac:dyDescent="0.2">
      <c r="A13" s="134" t="s">
        <v>175</v>
      </c>
      <c r="B13" s="5" t="str">
        <f>direcciondelaobra</f>
        <v>Tramo de Barranca del Muerto a Tlahuac.</v>
      </c>
      <c r="C13" s="9"/>
      <c r="D13" s="65"/>
      <c r="H13" s="67" t="s">
        <v>178</v>
      </c>
      <c r="I13" s="110">
        <f>fechainicio</f>
        <v>40026</v>
      </c>
      <c r="J13" s="6"/>
    </row>
    <row r="14" spans="1:10" ht="12.75" customHeight="1" thickBot="1" x14ac:dyDescent="0.25">
      <c r="A14" s="136" t="s">
        <v>176</v>
      </c>
      <c r="B14" s="10" t="str">
        <f>ciudaddelaobra&amp;", "&amp;estadodelaobra</f>
        <v>México, Distrito Federal</v>
      </c>
      <c r="C14" s="10"/>
      <c r="D14" s="66"/>
      <c r="E14" s="66"/>
      <c r="F14" s="66"/>
      <c r="G14" s="66"/>
      <c r="H14" s="68" t="s">
        <v>179</v>
      </c>
      <c r="I14" s="111">
        <f>fechaterminacion</f>
        <v>40178</v>
      </c>
      <c r="J14" s="112"/>
    </row>
    <row r="15" spans="1:10" ht="12.75" customHeight="1" thickTop="1" x14ac:dyDescent="0.2">
      <c r="A15" s="3"/>
      <c r="B15" s="3"/>
      <c r="C15" s="3"/>
      <c r="D15" s="3"/>
      <c r="E15" s="3"/>
      <c r="F15" s="3"/>
    </row>
    <row r="16" spans="1:10" ht="15" customHeight="1" x14ac:dyDescent="0.2">
      <c r="A16" s="132" t="s">
        <v>41</v>
      </c>
      <c r="B16" s="11"/>
      <c r="C16" s="11"/>
      <c r="D16" s="11"/>
      <c r="E16" s="11"/>
      <c r="F16" s="11"/>
      <c r="G16" s="21"/>
      <c r="H16" s="21"/>
      <c r="I16" s="21"/>
      <c r="J16" s="21"/>
    </row>
    <row r="17" spans="1:13" ht="12.75" customHeight="1" x14ac:dyDescent="0.2">
      <c r="A17" s="3"/>
      <c r="B17" s="3"/>
      <c r="C17" s="3"/>
      <c r="D17" s="3"/>
      <c r="E17" s="3"/>
      <c r="F17" s="3"/>
    </row>
    <row r="18" spans="1:13" ht="12.75" customHeight="1" x14ac:dyDescent="0.2">
      <c r="A18" s="12" t="s">
        <v>42</v>
      </c>
      <c r="B18" s="13" t="s">
        <v>43</v>
      </c>
      <c r="C18" s="13" t="s">
        <v>44</v>
      </c>
      <c r="D18" s="13" t="s">
        <v>49</v>
      </c>
      <c r="E18" s="13" t="s">
        <v>50</v>
      </c>
      <c r="F18" s="13" t="s">
        <v>51</v>
      </c>
      <c r="G18" s="13" t="s">
        <v>52</v>
      </c>
      <c r="H18" s="13" t="s">
        <v>53</v>
      </c>
      <c r="I18" s="90" t="s">
        <v>30</v>
      </c>
    </row>
    <row r="19" spans="1:13" ht="12.75" customHeight="1" thickTop="1" x14ac:dyDescent="0.2">
      <c r="A19" s="3" t="s">
        <v>45</v>
      </c>
      <c r="B19" s="14"/>
      <c r="C19" s="14"/>
      <c r="D19" s="14"/>
      <c r="E19" s="14"/>
      <c r="F19" s="14"/>
      <c r="G19" s="14"/>
      <c r="H19" s="14"/>
      <c r="I19" s="3"/>
      <c r="J19" s="3"/>
      <c r="K19" s="3"/>
      <c r="L19" s="3"/>
    </row>
    <row r="20" spans="1:13" ht="12.75" customHeight="1" x14ac:dyDescent="0.2">
      <c r="A20" s="84" t="s">
        <v>117</v>
      </c>
      <c r="B20" s="115" t="s">
        <v>121</v>
      </c>
      <c r="C20" s="15" t="s">
        <v>32</v>
      </c>
      <c r="D20" s="17" t="s">
        <v>191</v>
      </c>
      <c r="E20" s="23" t="s">
        <v>189</v>
      </c>
      <c r="F20" s="88" t="s">
        <v>36</v>
      </c>
      <c r="G20" s="104" t="s">
        <v>35</v>
      </c>
      <c r="H20" s="88" t="s">
        <v>37</v>
      </c>
      <c r="I20" s="154" t="s">
        <v>194</v>
      </c>
      <c r="M20" s="18"/>
    </row>
    <row r="21" spans="1:13" ht="12.75" customHeight="1" x14ac:dyDescent="0.2">
      <c r="A21" s="69"/>
      <c r="B21" s="16"/>
      <c r="C21" s="15"/>
      <c r="D21" s="17"/>
      <c r="E21" s="23"/>
      <c r="F21" s="24"/>
      <c r="G21" s="25"/>
      <c r="H21" s="24"/>
      <c r="I21" s="91" t="s">
        <v>196</v>
      </c>
      <c r="M21" s="18"/>
    </row>
    <row r="22" spans="1:13" ht="12.75" customHeight="1" x14ac:dyDescent="0.2">
      <c r="A22" s="69"/>
      <c r="B22" s="16"/>
      <c r="C22" s="15"/>
      <c r="D22" s="17"/>
      <c r="E22" s="23"/>
      <c r="F22" s="24"/>
      <c r="G22" s="25"/>
      <c r="H22" s="24"/>
      <c r="I22" s="83" t="s">
        <v>198</v>
      </c>
      <c r="M22" s="18"/>
    </row>
    <row r="23" spans="1:13" ht="12.75" customHeight="1" x14ac:dyDescent="0.2">
      <c r="A23" s="69"/>
      <c r="B23" s="16"/>
      <c r="C23" s="15"/>
      <c r="D23" s="17"/>
      <c r="E23" s="23"/>
      <c r="F23" s="24"/>
      <c r="G23" s="25"/>
      <c r="H23" s="24"/>
      <c r="I23" s="89"/>
      <c r="M23" s="18"/>
    </row>
    <row r="24" spans="1:13" s="3" customFormat="1" x14ac:dyDescent="0.2">
      <c r="A24" s="3" t="s">
        <v>186</v>
      </c>
      <c r="F24" s="5"/>
      <c r="G24" s="7"/>
    </row>
    <row r="25" spans="1:13" s="3" customFormat="1" ht="11.25" x14ac:dyDescent="0.2">
      <c r="A25" s="71"/>
      <c r="B25" s="72"/>
      <c r="C25" s="72"/>
      <c r="D25" s="72"/>
      <c r="E25" s="72"/>
      <c r="F25" s="72"/>
      <c r="G25" s="72"/>
      <c r="H25" s="73"/>
      <c r="I25" s="74"/>
    </row>
    <row r="26" spans="1:13" s="3" customFormat="1" ht="11.25" x14ac:dyDescent="0.2">
      <c r="A26" s="75"/>
      <c r="B26" s="8"/>
      <c r="C26" s="8"/>
      <c r="D26" s="8"/>
      <c r="E26" s="8"/>
      <c r="F26" s="8"/>
      <c r="G26" s="8"/>
      <c r="H26" s="76" t="s">
        <v>187</v>
      </c>
      <c r="I26" s="77" t="s">
        <v>200</v>
      </c>
    </row>
    <row r="27" spans="1:13" s="3" customFormat="1" ht="11.25" x14ac:dyDescent="0.2">
      <c r="A27" s="75"/>
      <c r="B27" s="8"/>
      <c r="C27" s="8"/>
      <c r="D27" s="8"/>
      <c r="E27" s="8"/>
      <c r="F27" s="8"/>
      <c r="G27" s="8"/>
      <c r="H27" s="76" t="s">
        <v>188</v>
      </c>
      <c r="I27" s="77" t="s">
        <v>201</v>
      </c>
    </row>
    <row r="28" spans="1:13" s="3" customFormat="1" ht="11.25" x14ac:dyDescent="0.2">
      <c r="A28" s="81" t="str">
        <f>cargo&amp;": "&amp;responsable</f>
        <v>DIRECTOR GENERAL: JORGE L. DÁVALOS MICELI</v>
      </c>
      <c r="B28" s="78"/>
      <c r="C28" s="78"/>
      <c r="D28" s="78"/>
      <c r="E28" s="78"/>
      <c r="F28" s="78"/>
      <c r="G28" s="78"/>
      <c r="H28" s="79"/>
      <c r="I28" s="80"/>
    </row>
    <row r="29" spans="1:13" ht="12.75" customHeight="1" x14ac:dyDescent="0.2">
      <c r="J29" s="114" t="s">
        <v>46</v>
      </c>
    </row>
  </sheetData>
  <mergeCells count="3">
    <mergeCell ref="B8:G12"/>
    <mergeCell ref="A2:G3"/>
    <mergeCell ref="B4:G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60</vt:i4>
      </vt:variant>
    </vt:vector>
  </HeadingPairs>
  <TitlesOfParts>
    <vt:vector size="73" baseType="lpstr">
      <vt:lpstr>N_Campos Generales</vt:lpstr>
      <vt:lpstr>N_Campos Especificos</vt:lpstr>
      <vt:lpstr>a)Estándar (E)</vt:lpstr>
      <vt:lpstr>b)Estándar Cod Auxiliar (E)</vt:lpstr>
      <vt:lpstr>c)Estándar Técnico (T)</vt:lpstr>
      <vt:lpstr>d)Estándar2 (E)</vt:lpstr>
      <vt:lpstr>e)Estándar2 (E) Cod Auxiliar</vt:lpstr>
      <vt:lpstr>f)Estándar3 (E)</vt:lpstr>
      <vt:lpstr>g)Estándar4 (E)</vt:lpstr>
      <vt:lpstr>h)Estándar (E) con % Rel.</vt:lpstr>
      <vt:lpstr>i)Estándar2 (E) con % Rel.</vt:lpstr>
      <vt:lpstr>j)Estándar3 (E) con % Rel.</vt:lpstr>
      <vt:lpstr>k)Estándar4 (E) con % Rel.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vsolares</cp:lastModifiedBy>
  <cp:lastPrinted>2011-09-12T16:31:13Z</cp:lastPrinted>
  <dcterms:created xsi:type="dcterms:W3CDTF">2009-08-25T18:25:51Z</dcterms:created>
  <dcterms:modified xsi:type="dcterms:W3CDTF">2016-08-12T14:20:12Z</dcterms:modified>
</cp:coreProperties>
</file>